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DE4FD533-23C7-46FB-B149-13499E193291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Games!$A$1:$BF$158</definedName>
  </definedNames>
  <calcPr calcId="191029"/>
  <pivotCaches>
    <pivotCache cacheId="0" r:id="rId5"/>
    <pivotCache cacheId="1" r:id="rId6"/>
    <pivotCache cacheId="2" r:id="rId7"/>
    <pivotCache cacheId="5" r:id="rId8"/>
    <pivotCache cacheId="10" r:id="rId9"/>
    <pivotCache cacheId="2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66" i="1" l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45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O166" i="1"/>
  <c r="AN166" i="1"/>
  <c r="AL166" i="1"/>
  <c r="AK166" i="1"/>
  <c r="AJ166" i="1"/>
  <c r="AI166" i="1"/>
  <c r="AH166" i="1"/>
  <c r="AG166" i="1"/>
  <c r="AF166" i="1"/>
  <c r="AE166" i="1"/>
  <c r="AC166" i="1"/>
  <c r="AB166" i="1"/>
  <c r="AA166" i="1"/>
  <c r="Z166" i="1"/>
  <c r="Y166" i="1"/>
  <c r="X166" i="1"/>
  <c r="W166" i="1"/>
  <c r="V166" i="1"/>
  <c r="T166" i="1"/>
  <c r="S166" i="1"/>
  <c r="R166" i="1"/>
  <c r="Q166" i="1"/>
  <c r="P166" i="1"/>
  <c r="O166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O165" i="1"/>
  <c r="AN165" i="1"/>
  <c r="AL165" i="1"/>
  <c r="AK165" i="1"/>
  <c r="AJ165" i="1"/>
  <c r="AI165" i="1"/>
  <c r="AH165" i="1"/>
  <c r="AG165" i="1"/>
  <c r="AF165" i="1"/>
  <c r="AE165" i="1"/>
  <c r="AC165" i="1"/>
  <c r="AB165" i="1"/>
  <c r="AA165" i="1"/>
  <c r="Z165" i="1"/>
  <c r="Y165" i="1"/>
  <c r="X165" i="1"/>
  <c r="W165" i="1"/>
  <c r="V165" i="1"/>
  <c r="T165" i="1"/>
  <c r="S165" i="1"/>
  <c r="R165" i="1"/>
  <c r="Q165" i="1"/>
  <c r="P165" i="1"/>
  <c r="O165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O164" i="1"/>
  <c r="AN164" i="1"/>
  <c r="AL164" i="1"/>
  <c r="AK164" i="1"/>
  <c r="AJ164" i="1"/>
  <c r="AI164" i="1"/>
  <c r="AH164" i="1"/>
  <c r="AG164" i="1"/>
  <c r="AF164" i="1"/>
  <c r="AE164" i="1"/>
  <c r="AC164" i="1"/>
  <c r="AB164" i="1"/>
  <c r="AA164" i="1"/>
  <c r="Z164" i="1"/>
  <c r="Y164" i="1"/>
  <c r="X164" i="1"/>
  <c r="W164" i="1"/>
  <c r="V164" i="1"/>
  <c r="T164" i="1"/>
  <c r="S164" i="1"/>
  <c r="R164" i="1"/>
  <c r="Q164" i="1"/>
  <c r="P164" i="1"/>
  <c r="O164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O163" i="1"/>
  <c r="AN163" i="1"/>
  <c r="AL163" i="1"/>
  <c r="AK163" i="1"/>
  <c r="AJ163" i="1"/>
  <c r="AI163" i="1"/>
  <c r="AH163" i="1"/>
  <c r="AG163" i="1"/>
  <c r="AF163" i="1"/>
  <c r="AE163" i="1"/>
  <c r="AC163" i="1"/>
  <c r="AB163" i="1"/>
  <c r="AA163" i="1"/>
  <c r="Z163" i="1"/>
  <c r="Y163" i="1"/>
  <c r="X163" i="1"/>
  <c r="W163" i="1"/>
  <c r="V163" i="1"/>
  <c r="T163" i="1"/>
  <c r="S163" i="1"/>
  <c r="R163" i="1"/>
  <c r="Q163" i="1"/>
  <c r="P163" i="1"/>
  <c r="O163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O162" i="1"/>
  <c r="AN162" i="1"/>
  <c r="AL162" i="1"/>
  <c r="AK162" i="1"/>
  <c r="AJ162" i="1"/>
  <c r="AI162" i="1"/>
  <c r="AH162" i="1"/>
  <c r="AG162" i="1"/>
  <c r="AF162" i="1"/>
  <c r="AE162" i="1"/>
  <c r="AC162" i="1"/>
  <c r="AB162" i="1"/>
  <c r="AA162" i="1"/>
  <c r="Z162" i="1"/>
  <c r="Y162" i="1"/>
  <c r="X162" i="1"/>
  <c r="W162" i="1"/>
  <c r="V162" i="1"/>
  <c r="T162" i="1"/>
  <c r="S162" i="1"/>
  <c r="R162" i="1"/>
  <c r="Q162" i="1"/>
  <c r="P162" i="1"/>
  <c r="O162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O161" i="1"/>
  <c r="AN161" i="1"/>
  <c r="AL161" i="1"/>
  <c r="AK161" i="1"/>
  <c r="AJ161" i="1"/>
  <c r="AI161" i="1"/>
  <c r="AH161" i="1"/>
  <c r="AG161" i="1"/>
  <c r="AF161" i="1"/>
  <c r="AE161" i="1"/>
  <c r="AC161" i="1"/>
  <c r="AB161" i="1"/>
  <c r="AA161" i="1"/>
  <c r="Z161" i="1"/>
  <c r="Y161" i="1"/>
  <c r="X161" i="1"/>
  <c r="W161" i="1"/>
  <c r="V161" i="1"/>
  <c r="T161" i="1"/>
  <c r="S161" i="1"/>
  <c r="R161" i="1"/>
  <c r="Q161" i="1"/>
  <c r="P161" i="1"/>
  <c r="O161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O160" i="1"/>
  <c r="AN160" i="1"/>
  <c r="AL160" i="1"/>
  <c r="AK160" i="1"/>
  <c r="AJ160" i="1"/>
  <c r="AI160" i="1"/>
  <c r="AH160" i="1"/>
  <c r="AG160" i="1"/>
  <c r="AF160" i="1"/>
  <c r="AE160" i="1"/>
  <c r="AC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O159" i="1"/>
  <c r="AN159" i="1"/>
  <c r="AL159" i="1"/>
  <c r="AK159" i="1"/>
  <c r="AJ159" i="1"/>
  <c r="AI159" i="1"/>
  <c r="AH159" i="1"/>
  <c r="AG159" i="1"/>
  <c r="AF159" i="1"/>
  <c r="AE159" i="1"/>
  <c r="AC159" i="1"/>
  <c r="AB159" i="1"/>
  <c r="AA159" i="1"/>
  <c r="Z159" i="1"/>
  <c r="Y159" i="1"/>
  <c r="X159" i="1"/>
  <c r="W159" i="1"/>
  <c r="V159" i="1"/>
  <c r="T159" i="1"/>
  <c r="S159" i="1"/>
  <c r="R159" i="1"/>
  <c r="Q159" i="1"/>
  <c r="P159" i="1"/>
  <c r="O159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O158" i="1"/>
  <c r="AN158" i="1"/>
  <c r="AL158" i="1"/>
  <c r="AK158" i="1"/>
  <c r="AJ158" i="1"/>
  <c r="AI158" i="1"/>
  <c r="AH158" i="1"/>
  <c r="AG158" i="1"/>
  <c r="AF158" i="1"/>
  <c r="AE158" i="1"/>
  <c r="AC158" i="1"/>
  <c r="AB158" i="1"/>
  <c r="AA158" i="1"/>
  <c r="Z158" i="1"/>
  <c r="Y158" i="1"/>
  <c r="X158" i="1"/>
  <c r="W158" i="1"/>
  <c r="V158" i="1"/>
  <c r="T158" i="1"/>
  <c r="S158" i="1"/>
  <c r="R158" i="1"/>
  <c r="Q158" i="1"/>
  <c r="P158" i="1"/>
  <c r="O158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O157" i="1"/>
  <c r="AN157" i="1"/>
  <c r="AL157" i="1"/>
  <c r="AK157" i="1"/>
  <c r="AJ157" i="1"/>
  <c r="AI157" i="1"/>
  <c r="AH157" i="1"/>
  <c r="AG157" i="1"/>
  <c r="AF157" i="1"/>
  <c r="AE157" i="1"/>
  <c r="AC157" i="1"/>
  <c r="AB157" i="1"/>
  <c r="AA157" i="1"/>
  <c r="Z157" i="1"/>
  <c r="Y157" i="1"/>
  <c r="X157" i="1"/>
  <c r="W157" i="1"/>
  <c r="V157" i="1"/>
  <c r="T157" i="1"/>
  <c r="S157" i="1"/>
  <c r="R157" i="1"/>
  <c r="Q157" i="1"/>
  <c r="P157" i="1"/>
  <c r="O157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O156" i="1"/>
  <c r="AN156" i="1"/>
  <c r="AL156" i="1"/>
  <c r="AK156" i="1"/>
  <c r="AJ156" i="1"/>
  <c r="AI156" i="1"/>
  <c r="AH156" i="1"/>
  <c r="AG156" i="1"/>
  <c r="AF156" i="1"/>
  <c r="AE156" i="1"/>
  <c r="AC156" i="1"/>
  <c r="AB156" i="1"/>
  <c r="AA156" i="1"/>
  <c r="Z156" i="1"/>
  <c r="Y156" i="1"/>
  <c r="X156" i="1"/>
  <c r="W156" i="1"/>
  <c r="V156" i="1"/>
  <c r="T156" i="1"/>
  <c r="S156" i="1"/>
  <c r="R156" i="1"/>
  <c r="Q156" i="1"/>
  <c r="P156" i="1"/>
  <c r="O156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O155" i="1"/>
  <c r="AN155" i="1"/>
  <c r="AL155" i="1"/>
  <c r="AK155" i="1"/>
  <c r="AJ155" i="1"/>
  <c r="AI155" i="1"/>
  <c r="AH155" i="1"/>
  <c r="AG155" i="1"/>
  <c r="AF155" i="1"/>
  <c r="AE155" i="1"/>
  <c r="AC155" i="1"/>
  <c r="AB155" i="1"/>
  <c r="AA155" i="1"/>
  <c r="Z155" i="1"/>
  <c r="Y155" i="1"/>
  <c r="X155" i="1"/>
  <c r="W155" i="1"/>
  <c r="V155" i="1"/>
  <c r="T155" i="1"/>
  <c r="S155" i="1"/>
  <c r="R155" i="1"/>
  <c r="Q155" i="1"/>
  <c r="P155" i="1"/>
  <c r="O155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O154" i="1"/>
  <c r="AN154" i="1"/>
  <c r="AL154" i="1"/>
  <c r="AK154" i="1"/>
  <c r="AJ154" i="1"/>
  <c r="AI154" i="1"/>
  <c r="AH154" i="1"/>
  <c r="AG154" i="1"/>
  <c r="AF154" i="1"/>
  <c r="AE154" i="1"/>
  <c r="AC154" i="1"/>
  <c r="AB154" i="1"/>
  <c r="AA154" i="1"/>
  <c r="Z154" i="1"/>
  <c r="Y154" i="1"/>
  <c r="X154" i="1"/>
  <c r="W154" i="1"/>
  <c r="V154" i="1"/>
  <c r="T154" i="1"/>
  <c r="S154" i="1"/>
  <c r="R154" i="1"/>
  <c r="Q154" i="1"/>
  <c r="P154" i="1"/>
  <c r="O154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O153" i="1"/>
  <c r="AN153" i="1"/>
  <c r="AL153" i="1"/>
  <c r="AK153" i="1"/>
  <c r="AJ153" i="1"/>
  <c r="AI153" i="1"/>
  <c r="AH153" i="1"/>
  <c r="AG153" i="1"/>
  <c r="AF153" i="1"/>
  <c r="AE153" i="1"/>
  <c r="AC153" i="1"/>
  <c r="AB153" i="1"/>
  <c r="AA153" i="1"/>
  <c r="Z153" i="1"/>
  <c r="Y153" i="1"/>
  <c r="X153" i="1"/>
  <c r="W153" i="1"/>
  <c r="V153" i="1"/>
  <c r="T153" i="1"/>
  <c r="S153" i="1"/>
  <c r="R153" i="1"/>
  <c r="Q153" i="1"/>
  <c r="P153" i="1"/>
  <c r="O153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O152" i="1"/>
  <c r="AN152" i="1"/>
  <c r="AL152" i="1"/>
  <c r="AK152" i="1"/>
  <c r="AJ152" i="1"/>
  <c r="AI152" i="1"/>
  <c r="AH152" i="1"/>
  <c r="AG152" i="1"/>
  <c r="AF152" i="1"/>
  <c r="AE152" i="1"/>
  <c r="AC152" i="1"/>
  <c r="AB152" i="1"/>
  <c r="AA152" i="1"/>
  <c r="Z152" i="1"/>
  <c r="Y152" i="1"/>
  <c r="X152" i="1"/>
  <c r="W152" i="1"/>
  <c r="V152" i="1"/>
  <c r="T152" i="1"/>
  <c r="S152" i="1"/>
  <c r="R152" i="1"/>
  <c r="Q152" i="1"/>
  <c r="P152" i="1"/>
  <c r="O152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O151" i="1"/>
  <c r="AN151" i="1"/>
  <c r="AL151" i="1"/>
  <c r="AK151" i="1"/>
  <c r="AJ151" i="1"/>
  <c r="AI151" i="1"/>
  <c r="AH151" i="1"/>
  <c r="AG151" i="1"/>
  <c r="AF151" i="1"/>
  <c r="AE151" i="1"/>
  <c r="AC151" i="1"/>
  <c r="AB151" i="1"/>
  <c r="AA151" i="1"/>
  <c r="Z151" i="1"/>
  <c r="Y151" i="1"/>
  <c r="X151" i="1"/>
  <c r="W151" i="1"/>
  <c r="V151" i="1"/>
  <c r="T151" i="1"/>
  <c r="S151" i="1"/>
  <c r="R151" i="1"/>
  <c r="Q151" i="1"/>
  <c r="P151" i="1"/>
  <c r="O151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O150" i="1"/>
  <c r="AN150" i="1"/>
  <c r="AL150" i="1"/>
  <c r="AK150" i="1"/>
  <c r="AJ150" i="1"/>
  <c r="AI150" i="1"/>
  <c r="AH150" i="1"/>
  <c r="AG150" i="1"/>
  <c r="AF150" i="1"/>
  <c r="AE150" i="1"/>
  <c r="AC150" i="1"/>
  <c r="AB150" i="1"/>
  <c r="AA150" i="1"/>
  <c r="Z150" i="1"/>
  <c r="Y150" i="1"/>
  <c r="X150" i="1"/>
  <c r="W150" i="1"/>
  <c r="V150" i="1"/>
  <c r="T150" i="1"/>
  <c r="S150" i="1"/>
  <c r="R150" i="1"/>
  <c r="Q150" i="1"/>
  <c r="P150" i="1"/>
  <c r="O150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O149" i="1"/>
  <c r="AN149" i="1"/>
  <c r="AL149" i="1"/>
  <c r="AK149" i="1"/>
  <c r="AJ149" i="1"/>
  <c r="AI149" i="1"/>
  <c r="AH149" i="1"/>
  <c r="AG149" i="1"/>
  <c r="AF149" i="1"/>
  <c r="AE149" i="1"/>
  <c r="AC149" i="1"/>
  <c r="AB149" i="1"/>
  <c r="AA149" i="1"/>
  <c r="Z149" i="1"/>
  <c r="Y149" i="1"/>
  <c r="X149" i="1"/>
  <c r="W149" i="1"/>
  <c r="V149" i="1"/>
  <c r="T149" i="1"/>
  <c r="S149" i="1"/>
  <c r="R149" i="1"/>
  <c r="Q149" i="1"/>
  <c r="P149" i="1"/>
  <c r="O149" i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O148" i="1"/>
  <c r="AN148" i="1"/>
  <c r="AL148" i="1"/>
  <c r="AK148" i="1"/>
  <c r="AJ148" i="1"/>
  <c r="AI148" i="1"/>
  <c r="AH148" i="1"/>
  <c r="AG148" i="1"/>
  <c r="AF148" i="1"/>
  <c r="AE148" i="1"/>
  <c r="AC148" i="1"/>
  <c r="AB148" i="1"/>
  <c r="AA148" i="1"/>
  <c r="Z148" i="1"/>
  <c r="Y148" i="1"/>
  <c r="X148" i="1"/>
  <c r="W148" i="1"/>
  <c r="V148" i="1"/>
  <c r="T148" i="1"/>
  <c r="S148" i="1"/>
  <c r="R148" i="1"/>
  <c r="Q148" i="1"/>
  <c r="P148" i="1"/>
  <c r="O148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O147" i="1"/>
  <c r="AN147" i="1"/>
  <c r="AL147" i="1"/>
  <c r="AK147" i="1"/>
  <c r="AJ147" i="1"/>
  <c r="AI147" i="1"/>
  <c r="AH147" i="1"/>
  <c r="AG147" i="1"/>
  <c r="AF147" i="1"/>
  <c r="AE147" i="1"/>
  <c r="AC147" i="1"/>
  <c r="AB147" i="1"/>
  <c r="AA147" i="1"/>
  <c r="Z147" i="1"/>
  <c r="Y147" i="1"/>
  <c r="X147" i="1"/>
  <c r="W147" i="1"/>
  <c r="V147" i="1"/>
  <c r="T147" i="1"/>
  <c r="S147" i="1"/>
  <c r="R147" i="1"/>
  <c r="Q147" i="1"/>
  <c r="P147" i="1"/>
  <c r="O147" i="1"/>
  <c r="N147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O146" i="1"/>
  <c r="AN146" i="1"/>
  <c r="AL146" i="1"/>
  <c r="AK146" i="1"/>
  <c r="AJ146" i="1"/>
  <c r="AI146" i="1"/>
  <c r="AH146" i="1"/>
  <c r="AG146" i="1"/>
  <c r="AF146" i="1"/>
  <c r="AE146" i="1"/>
  <c r="AC146" i="1"/>
  <c r="AB146" i="1"/>
  <c r="AA146" i="1"/>
  <c r="Z146" i="1"/>
  <c r="Y146" i="1"/>
  <c r="X146" i="1"/>
  <c r="W146" i="1"/>
  <c r="V146" i="1"/>
  <c r="T146" i="1"/>
  <c r="S146" i="1"/>
  <c r="R146" i="1"/>
  <c r="Q146" i="1"/>
  <c r="P146" i="1"/>
  <c r="O146" i="1"/>
  <c r="N146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O2" i="1"/>
  <c r="AN2" i="1"/>
  <c r="AL2" i="1"/>
  <c r="AK2" i="1"/>
  <c r="AJ2" i="1"/>
  <c r="AI2" i="1"/>
  <c r="AH2" i="1"/>
  <c r="AG2" i="1"/>
  <c r="AF2" i="1"/>
  <c r="AE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O145" i="1"/>
  <c r="AN145" i="1"/>
  <c r="AL145" i="1"/>
  <c r="AK145" i="1"/>
  <c r="AJ145" i="1"/>
  <c r="AI145" i="1"/>
  <c r="AH145" i="1"/>
  <c r="AG145" i="1"/>
  <c r="AF145" i="1"/>
  <c r="AE145" i="1"/>
  <c r="AC145" i="1"/>
  <c r="AB145" i="1"/>
  <c r="AA145" i="1"/>
  <c r="Z145" i="1"/>
  <c r="Y145" i="1"/>
  <c r="X145" i="1"/>
  <c r="W145" i="1"/>
  <c r="V145" i="1"/>
  <c r="T145" i="1"/>
  <c r="S145" i="1"/>
  <c r="R145" i="1"/>
  <c r="Q145" i="1"/>
  <c r="P145" i="1"/>
  <c r="O145" i="1"/>
  <c r="N145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O144" i="1"/>
  <c r="AN144" i="1"/>
  <c r="AL144" i="1"/>
  <c r="AK144" i="1"/>
  <c r="AJ144" i="1"/>
  <c r="AI144" i="1"/>
  <c r="AH144" i="1"/>
  <c r="AG144" i="1"/>
  <c r="AF144" i="1"/>
  <c r="AE144" i="1"/>
  <c r="AC144" i="1"/>
  <c r="AB144" i="1"/>
  <c r="AA144" i="1"/>
  <c r="Z144" i="1"/>
  <c r="Y144" i="1"/>
  <c r="X144" i="1"/>
  <c r="W144" i="1"/>
  <c r="V144" i="1"/>
  <c r="T144" i="1"/>
  <c r="S144" i="1"/>
  <c r="R144" i="1"/>
  <c r="Q144" i="1"/>
  <c r="P144" i="1"/>
  <c r="O144" i="1"/>
  <c r="N144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O143" i="1"/>
  <c r="AN143" i="1"/>
  <c r="AL143" i="1"/>
  <c r="AK143" i="1"/>
  <c r="AJ143" i="1"/>
  <c r="AI143" i="1"/>
  <c r="AH143" i="1"/>
  <c r="AG143" i="1"/>
  <c r="AF143" i="1"/>
  <c r="AE143" i="1"/>
  <c r="AC143" i="1"/>
  <c r="AB143" i="1"/>
  <c r="AA143" i="1"/>
  <c r="Z143" i="1"/>
  <c r="Y143" i="1"/>
  <c r="X143" i="1"/>
  <c r="W143" i="1"/>
  <c r="V143" i="1"/>
  <c r="T143" i="1"/>
  <c r="S143" i="1"/>
  <c r="R143" i="1"/>
  <c r="Q143" i="1"/>
  <c r="P143" i="1"/>
  <c r="O143" i="1"/>
  <c r="N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C29" i="1"/>
  <c r="AB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C9" i="1"/>
  <c r="AB9" i="1"/>
  <c r="AC8" i="1"/>
  <c r="AB8" i="1"/>
  <c r="AC7" i="1"/>
  <c r="AB7" i="1"/>
  <c r="AA7" i="1"/>
  <c r="AC6" i="1"/>
  <c r="AB6" i="1"/>
  <c r="AC5" i="1"/>
  <c r="AB5" i="1"/>
  <c r="AA5" i="1"/>
  <c r="AC4" i="1"/>
  <c r="AB4" i="1"/>
  <c r="AA4" i="1"/>
  <c r="AC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O142" i="1"/>
  <c r="AN142" i="1"/>
  <c r="AK142" i="1"/>
  <c r="AJ142" i="1"/>
  <c r="AI142" i="1"/>
  <c r="AH142" i="1"/>
  <c r="AG142" i="1"/>
  <c r="AF142" i="1"/>
  <c r="AE142" i="1"/>
  <c r="Z142" i="1"/>
  <c r="Y142" i="1"/>
  <c r="X142" i="1"/>
  <c r="W142" i="1"/>
  <c r="V142" i="1"/>
  <c r="Q142" i="1"/>
  <c r="P142" i="1"/>
  <c r="O142" i="1"/>
  <c r="N142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O141" i="1"/>
  <c r="AN141" i="1"/>
  <c r="AK141" i="1"/>
  <c r="AJ141" i="1"/>
  <c r="AI141" i="1"/>
  <c r="AH141" i="1"/>
  <c r="AG141" i="1"/>
  <c r="AF141" i="1"/>
  <c r="AE141" i="1"/>
  <c r="Z141" i="1"/>
  <c r="Y141" i="1"/>
  <c r="X141" i="1"/>
  <c r="W141" i="1"/>
  <c r="V141" i="1"/>
  <c r="Q141" i="1"/>
  <c r="P141" i="1"/>
  <c r="O141" i="1"/>
  <c r="N141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O140" i="1"/>
  <c r="AN140" i="1"/>
  <c r="AK140" i="1"/>
  <c r="AJ140" i="1"/>
  <c r="AI140" i="1"/>
  <c r="AH140" i="1"/>
  <c r="AG140" i="1"/>
  <c r="AF140" i="1"/>
  <c r="AE140" i="1"/>
  <c r="Z140" i="1"/>
  <c r="Y140" i="1"/>
  <c r="X140" i="1"/>
  <c r="W140" i="1"/>
  <c r="V140" i="1"/>
  <c r="Q140" i="1"/>
  <c r="P140" i="1"/>
  <c r="O140" i="1"/>
  <c r="N140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O139" i="1"/>
  <c r="AN139" i="1"/>
  <c r="AK139" i="1"/>
  <c r="AJ139" i="1"/>
  <c r="AI139" i="1"/>
  <c r="AH139" i="1"/>
  <c r="AG139" i="1"/>
  <c r="AF139" i="1"/>
  <c r="AE139" i="1"/>
  <c r="Z139" i="1"/>
  <c r="Y139" i="1"/>
  <c r="X139" i="1"/>
  <c r="W139" i="1"/>
  <c r="V139" i="1"/>
  <c r="Q139" i="1"/>
  <c r="P139" i="1"/>
  <c r="O139" i="1"/>
  <c r="N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O138" i="1"/>
  <c r="AN138" i="1"/>
  <c r="AK138" i="1"/>
  <c r="AJ138" i="1"/>
  <c r="AI138" i="1"/>
  <c r="AH138" i="1"/>
  <c r="AG138" i="1"/>
  <c r="AF138" i="1"/>
  <c r="AE138" i="1"/>
  <c r="Z138" i="1"/>
  <c r="Y138" i="1"/>
  <c r="X138" i="1"/>
  <c r="W138" i="1"/>
  <c r="V138" i="1"/>
  <c r="Q138" i="1"/>
  <c r="P138" i="1"/>
  <c r="O138" i="1"/>
  <c r="N138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O137" i="1"/>
  <c r="AN137" i="1"/>
  <c r="AK137" i="1"/>
  <c r="AJ137" i="1"/>
  <c r="AI137" i="1"/>
  <c r="AH137" i="1"/>
  <c r="AG137" i="1"/>
  <c r="AF137" i="1"/>
  <c r="AE137" i="1"/>
  <c r="Z137" i="1"/>
  <c r="Y137" i="1"/>
  <c r="X137" i="1"/>
  <c r="W137" i="1"/>
  <c r="V137" i="1"/>
  <c r="Q137" i="1"/>
  <c r="P137" i="1"/>
  <c r="O137" i="1"/>
  <c r="N137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O136" i="1"/>
  <c r="AN136" i="1"/>
  <c r="AK136" i="1"/>
  <c r="AJ136" i="1"/>
  <c r="AI136" i="1"/>
  <c r="AH136" i="1"/>
  <c r="AG136" i="1"/>
  <c r="AF136" i="1"/>
  <c r="AE136" i="1"/>
  <c r="Z136" i="1"/>
  <c r="Y136" i="1"/>
  <c r="X136" i="1"/>
  <c r="W136" i="1"/>
  <c r="V136" i="1"/>
  <c r="Q136" i="1"/>
  <c r="P136" i="1"/>
  <c r="O136" i="1"/>
  <c r="N136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O135" i="1"/>
  <c r="AN135" i="1"/>
  <c r="AK135" i="1"/>
  <c r="AJ135" i="1"/>
  <c r="AI135" i="1"/>
  <c r="AH135" i="1"/>
  <c r="AG135" i="1"/>
  <c r="AF135" i="1"/>
  <c r="AE135" i="1"/>
  <c r="Z135" i="1"/>
  <c r="Y135" i="1"/>
  <c r="X135" i="1"/>
  <c r="W135" i="1"/>
  <c r="V135" i="1"/>
  <c r="Q135" i="1"/>
  <c r="P135" i="1"/>
  <c r="O135" i="1"/>
  <c r="N135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O134" i="1"/>
  <c r="AN134" i="1"/>
  <c r="AK134" i="1"/>
  <c r="AJ134" i="1"/>
  <c r="AI134" i="1"/>
  <c r="AH134" i="1"/>
  <c r="AG134" i="1"/>
  <c r="AF134" i="1"/>
  <c r="AE134" i="1"/>
  <c r="Z134" i="1"/>
  <c r="Y134" i="1"/>
  <c r="X134" i="1"/>
  <c r="W134" i="1"/>
  <c r="V134" i="1"/>
  <c r="Q134" i="1"/>
  <c r="P134" i="1"/>
  <c r="O134" i="1"/>
  <c r="N134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O133" i="1"/>
  <c r="AN133" i="1"/>
  <c r="AK133" i="1"/>
  <c r="AJ133" i="1"/>
  <c r="AI133" i="1"/>
  <c r="AH133" i="1"/>
  <c r="AG133" i="1"/>
  <c r="AF133" i="1"/>
  <c r="AE133" i="1"/>
  <c r="Z133" i="1"/>
  <c r="Y133" i="1"/>
  <c r="X133" i="1"/>
  <c r="W133" i="1"/>
  <c r="V133" i="1"/>
  <c r="Q133" i="1"/>
  <c r="P133" i="1"/>
  <c r="O133" i="1"/>
  <c r="N133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O132" i="1"/>
  <c r="AN132" i="1"/>
  <c r="AK132" i="1"/>
  <c r="AJ132" i="1"/>
  <c r="AI132" i="1"/>
  <c r="AH132" i="1"/>
  <c r="AG132" i="1"/>
  <c r="AF132" i="1"/>
  <c r="AE132" i="1"/>
  <c r="Z132" i="1"/>
  <c r="Y132" i="1"/>
  <c r="X132" i="1"/>
  <c r="W132" i="1"/>
  <c r="V132" i="1"/>
  <c r="Q132" i="1"/>
  <c r="P132" i="1"/>
  <c r="O132" i="1"/>
  <c r="N132" i="1"/>
  <c r="AO131" i="1"/>
  <c r="AN131" i="1"/>
  <c r="AK131" i="1"/>
  <c r="AJ131" i="1"/>
  <c r="AI131" i="1"/>
  <c r="AH131" i="1"/>
  <c r="AG131" i="1"/>
  <c r="AF131" i="1"/>
  <c r="AE131" i="1"/>
  <c r="Z131" i="1"/>
  <c r="Y131" i="1"/>
  <c r="X131" i="1"/>
  <c r="W131" i="1"/>
  <c r="V131" i="1"/>
  <c r="Q131" i="1"/>
  <c r="P131" i="1"/>
  <c r="O131" i="1"/>
  <c r="N131" i="1"/>
  <c r="AO130" i="1"/>
  <c r="AN130" i="1"/>
  <c r="AK130" i="1"/>
  <c r="AJ130" i="1"/>
  <c r="AI130" i="1"/>
  <c r="AH130" i="1"/>
  <c r="AG130" i="1"/>
  <c r="AF130" i="1"/>
  <c r="AE130" i="1"/>
  <c r="Z130" i="1"/>
  <c r="Y130" i="1"/>
  <c r="X130" i="1"/>
  <c r="W130" i="1"/>
  <c r="V130" i="1"/>
  <c r="Q130" i="1"/>
  <c r="P130" i="1"/>
  <c r="O130" i="1"/>
  <c r="N130" i="1"/>
  <c r="AO129" i="1"/>
  <c r="AN129" i="1"/>
  <c r="AK129" i="1"/>
  <c r="AJ129" i="1"/>
  <c r="AI129" i="1"/>
  <c r="AH129" i="1"/>
  <c r="AG129" i="1"/>
  <c r="AF129" i="1"/>
  <c r="AE129" i="1"/>
  <c r="Z129" i="1"/>
  <c r="Y129" i="1"/>
  <c r="X129" i="1"/>
  <c r="W129" i="1"/>
  <c r="V129" i="1"/>
  <c r="Q129" i="1"/>
  <c r="P129" i="1"/>
  <c r="O129" i="1"/>
  <c r="N129" i="1"/>
  <c r="AO128" i="1"/>
  <c r="AN128" i="1"/>
  <c r="AK128" i="1"/>
  <c r="AJ128" i="1"/>
  <c r="AI128" i="1"/>
  <c r="AH128" i="1"/>
  <c r="AG128" i="1"/>
  <c r="AF128" i="1"/>
  <c r="AE128" i="1"/>
  <c r="Z128" i="1"/>
  <c r="Y128" i="1"/>
  <c r="X128" i="1"/>
  <c r="W128" i="1"/>
  <c r="V128" i="1"/>
  <c r="Q128" i="1"/>
  <c r="P128" i="1"/>
  <c r="O128" i="1"/>
  <c r="N128" i="1"/>
  <c r="AO127" i="1"/>
  <c r="AN127" i="1"/>
  <c r="AK127" i="1"/>
  <c r="AJ127" i="1"/>
  <c r="AI127" i="1"/>
  <c r="AH127" i="1"/>
  <c r="AG127" i="1"/>
  <c r="AF127" i="1"/>
  <c r="AE127" i="1"/>
  <c r="Z127" i="1"/>
  <c r="Y127" i="1"/>
  <c r="X127" i="1"/>
  <c r="W127" i="1"/>
  <c r="V127" i="1"/>
  <c r="Q127" i="1"/>
  <c r="P127" i="1"/>
  <c r="O127" i="1"/>
  <c r="N127" i="1"/>
  <c r="AO126" i="1"/>
  <c r="AN126" i="1"/>
  <c r="AK126" i="1"/>
  <c r="AJ126" i="1"/>
  <c r="AI126" i="1"/>
  <c r="AH126" i="1"/>
  <c r="AG126" i="1"/>
  <c r="AF126" i="1"/>
  <c r="AE126" i="1"/>
  <c r="Z126" i="1"/>
  <c r="Y126" i="1"/>
  <c r="X126" i="1"/>
  <c r="W126" i="1"/>
  <c r="V126" i="1"/>
  <c r="Q126" i="1"/>
  <c r="P126" i="1"/>
  <c r="O126" i="1"/>
  <c r="N126" i="1"/>
  <c r="AO125" i="1"/>
  <c r="AN125" i="1"/>
  <c r="AK125" i="1"/>
  <c r="AJ125" i="1"/>
  <c r="AI125" i="1"/>
  <c r="AH125" i="1"/>
  <c r="AG125" i="1"/>
  <c r="AF125" i="1"/>
  <c r="AE125" i="1"/>
  <c r="Z125" i="1"/>
  <c r="Y125" i="1"/>
  <c r="X125" i="1"/>
  <c r="W125" i="1"/>
  <c r="V125" i="1"/>
  <c r="Q125" i="1"/>
  <c r="P125" i="1"/>
  <c r="O125" i="1"/>
  <c r="N125" i="1"/>
  <c r="AO124" i="1"/>
  <c r="AN124" i="1"/>
  <c r="AK124" i="1"/>
  <c r="AJ124" i="1"/>
  <c r="AI124" i="1"/>
  <c r="AH124" i="1"/>
  <c r="AG124" i="1"/>
  <c r="AF124" i="1"/>
  <c r="AE124" i="1"/>
  <c r="Z124" i="1"/>
  <c r="Y124" i="1"/>
  <c r="X124" i="1"/>
  <c r="W124" i="1"/>
  <c r="V124" i="1"/>
  <c r="Q124" i="1"/>
  <c r="P124" i="1"/>
  <c r="O124" i="1"/>
  <c r="N124" i="1"/>
  <c r="AO123" i="1"/>
  <c r="AN123" i="1"/>
  <c r="AK123" i="1"/>
  <c r="AJ123" i="1"/>
  <c r="AI123" i="1"/>
  <c r="AH123" i="1"/>
  <c r="AG123" i="1"/>
  <c r="AF123" i="1"/>
  <c r="AE123" i="1"/>
  <c r="Z123" i="1"/>
  <c r="Y123" i="1"/>
  <c r="X123" i="1"/>
  <c r="W123" i="1"/>
  <c r="V123" i="1"/>
  <c r="Q123" i="1"/>
  <c r="P123" i="1"/>
  <c r="O123" i="1"/>
  <c r="N123" i="1"/>
  <c r="AO122" i="1"/>
  <c r="AN122" i="1"/>
  <c r="AK122" i="1"/>
  <c r="AJ122" i="1"/>
  <c r="AI122" i="1"/>
  <c r="AH122" i="1"/>
  <c r="AG122" i="1"/>
  <c r="AF122" i="1"/>
  <c r="AE122" i="1"/>
  <c r="Z122" i="1"/>
  <c r="Y122" i="1"/>
  <c r="X122" i="1"/>
  <c r="W122" i="1"/>
  <c r="V122" i="1"/>
  <c r="Q122" i="1"/>
  <c r="P122" i="1"/>
  <c r="O122" i="1"/>
  <c r="N122" i="1"/>
  <c r="AO121" i="1"/>
  <c r="AN121" i="1"/>
  <c r="AK121" i="1"/>
  <c r="AJ121" i="1"/>
  <c r="AI121" i="1"/>
  <c r="AH121" i="1"/>
  <c r="AG121" i="1"/>
  <c r="AF121" i="1"/>
  <c r="AE121" i="1"/>
  <c r="Z121" i="1"/>
  <c r="Y121" i="1"/>
  <c r="X121" i="1"/>
  <c r="W121" i="1"/>
  <c r="V121" i="1"/>
  <c r="Q121" i="1"/>
  <c r="P121" i="1"/>
  <c r="O121" i="1"/>
  <c r="N121" i="1"/>
  <c r="AO120" i="1"/>
  <c r="AN120" i="1"/>
  <c r="AK120" i="1"/>
  <c r="AJ120" i="1"/>
  <c r="AI120" i="1"/>
  <c r="AH120" i="1"/>
  <c r="AG120" i="1"/>
  <c r="AF120" i="1"/>
  <c r="AE120" i="1"/>
  <c r="Z120" i="1"/>
  <c r="Y120" i="1"/>
  <c r="X120" i="1"/>
  <c r="W120" i="1"/>
  <c r="V120" i="1"/>
  <c r="Q120" i="1"/>
  <c r="P120" i="1"/>
  <c r="O120" i="1"/>
  <c r="N120" i="1"/>
  <c r="AO119" i="1"/>
  <c r="AN119" i="1"/>
  <c r="AK119" i="1"/>
  <c r="AJ119" i="1"/>
  <c r="AI119" i="1"/>
  <c r="AH119" i="1"/>
  <c r="AG119" i="1"/>
  <c r="AF119" i="1"/>
  <c r="AE119" i="1"/>
  <c r="Z119" i="1"/>
  <c r="Y119" i="1"/>
  <c r="X119" i="1"/>
  <c r="W119" i="1"/>
  <c r="V119" i="1"/>
  <c r="Q119" i="1"/>
  <c r="P119" i="1"/>
  <c r="O119" i="1"/>
  <c r="N119" i="1"/>
  <c r="AO118" i="1"/>
  <c r="AN118" i="1"/>
  <c r="AK118" i="1"/>
  <c r="AJ118" i="1"/>
  <c r="AI118" i="1"/>
  <c r="AH118" i="1"/>
  <c r="AG118" i="1"/>
  <c r="AF118" i="1"/>
  <c r="AE118" i="1"/>
  <c r="Z118" i="1"/>
  <c r="Y118" i="1"/>
  <c r="X118" i="1"/>
  <c r="W118" i="1"/>
  <c r="V118" i="1"/>
  <c r="Q118" i="1"/>
  <c r="P118" i="1"/>
  <c r="O118" i="1"/>
  <c r="N118" i="1"/>
  <c r="AO117" i="1"/>
  <c r="AN117" i="1"/>
  <c r="AK117" i="1"/>
  <c r="AJ117" i="1"/>
  <c r="AI117" i="1"/>
  <c r="AH117" i="1"/>
  <c r="AG117" i="1"/>
  <c r="AF117" i="1"/>
  <c r="AE117" i="1"/>
  <c r="Z117" i="1"/>
  <c r="Y117" i="1"/>
  <c r="X117" i="1"/>
  <c r="W117" i="1"/>
  <c r="V117" i="1"/>
  <c r="Q117" i="1"/>
  <c r="P117" i="1"/>
  <c r="O117" i="1"/>
  <c r="N117" i="1"/>
  <c r="AO116" i="1"/>
  <c r="AN116" i="1"/>
  <c r="AK116" i="1"/>
  <c r="AJ116" i="1"/>
  <c r="AI116" i="1"/>
  <c r="AH116" i="1"/>
  <c r="AG116" i="1"/>
  <c r="AF116" i="1"/>
  <c r="AE116" i="1"/>
  <c r="Z116" i="1"/>
  <c r="Y116" i="1"/>
  <c r="X116" i="1"/>
  <c r="W116" i="1"/>
  <c r="V116" i="1"/>
  <c r="Q116" i="1"/>
  <c r="P116" i="1"/>
  <c r="O116" i="1"/>
  <c r="N116" i="1"/>
  <c r="AO115" i="1"/>
  <c r="AN115" i="1"/>
  <c r="AK115" i="1"/>
  <c r="AJ115" i="1"/>
  <c r="AI115" i="1"/>
  <c r="AH115" i="1"/>
  <c r="AG115" i="1"/>
  <c r="AF115" i="1"/>
  <c r="AE115" i="1"/>
  <c r="Z115" i="1"/>
  <c r="Y115" i="1"/>
  <c r="X115" i="1"/>
  <c r="W115" i="1"/>
  <c r="V115" i="1"/>
  <c r="Q115" i="1"/>
  <c r="P115" i="1"/>
  <c r="O115" i="1"/>
  <c r="N115" i="1"/>
  <c r="AO114" i="1"/>
  <c r="AN114" i="1"/>
  <c r="AK114" i="1"/>
  <c r="AJ114" i="1"/>
  <c r="AI114" i="1"/>
  <c r="AH114" i="1"/>
  <c r="AG114" i="1"/>
  <c r="AF114" i="1"/>
  <c r="AE114" i="1"/>
  <c r="Z114" i="1"/>
  <c r="Y114" i="1"/>
  <c r="X114" i="1"/>
  <c r="W114" i="1"/>
  <c r="V114" i="1"/>
  <c r="Q114" i="1"/>
  <c r="P114" i="1"/>
  <c r="O114" i="1"/>
  <c r="N114" i="1"/>
  <c r="AO113" i="1"/>
  <c r="AN113" i="1"/>
  <c r="AK113" i="1"/>
  <c r="AJ113" i="1"/>
  <c r="AI113" i="1"/>
  <c r="AH113" i="1"/>
  <c r="AG113" i="1"/>
  <c r="AF113" i="1"/>
  <c r="AE113" i="1"/>
  <c r="Z113" i="1"/>
  <c r="Y113" i="1"/>
  <c r="X113" i="1"/>
  <c r="W113" i="1"/>
  <c r="V113" i="1"/>
  <c r="Q113" i="1"/>
  <c r="P113" i="1"/>
  <c r="O113" i="1"/>
  <c r="N113" i="1"/>
  <c r="AO112" i="1"/>
  <c r="AN112" i="1"/>
  <c r="AK112" i="1"/>
  <c r="AJ112" i="1"/>
  <c r="AI112" i="1"/>
  <c r="AH112" i="1"/>
  <c r="AG112" i="1"/>
  <c r="AF112" i="1"/>
  <c r="AE112" i="1"/>
  <c r="Z112" i="1"/>
  <c r="Y112" i="1"/>
  <c r="X112" i="1"/>
  <c r="W112" i="1"/>
  <c r="V112" i="1"/>
  <c r="Q112" i="1"/>
  <c r="P112" i="1"/>
  <c r="O112" i="1"/>
  <c r="N112" i="1"/>
  <c r="AO111" i="1"/>
  <c r="AN111" i="1"/>
  <c r="AK111" i="1"/>
  <c r="AJ111" i="1"/>
  <c r="AI111" i="1"/>
  <c r="AH111" i="1"/>
  <c r="AG111" i="1"/>
  <c r="AF111" i="1"/>
  <c r="AE111" i="1"/>
  <c r="Z111" i="1"/>
  <c r="Y111" i="1"/>
  <c r="X111" i="1"/>
  <c r="W111" i="1"/>
  <c r="V111" i="1"/>
  <c r="Q111" i="1"/>
  <c r="P111" i="1"/>
  <c r="O111" i="1"/>
  <c r="N111" i="1"/>
  <c r="AO110" i="1"/>
  <c r="AN110" i="1"/>
  <c r="AK110" i="1"/>
  <c r="AJ110" i="1"/>
  <c r="AI110" i="1"/>
  <c r="AH110" i="1"/>
  <c r="AG110" i="1"/>
  <c r="AF110" i="1"/>
  <c r="AE110" i="1"/>
  <c r="Z110" i="1"/>
  <c r="Y110" i="1"/>
  <c r="X110" i="1"/>
  <c r="W110" i="1"/>
  <c r="V110" i="1"/>
  <c r="Q110" i="1"/>
  <c r="P110" i="1"/>
  <c r="O110" i="1"/>
  <c r="N110" i="1"/>
  <c r="AO109" i="1"/>
  <c r="AN109" i="1"/>
  <c r="AK109" i="1"/>
  <c r="AJ109" i="1"/>
  <c r="AI109" i="1"/>
  <c r="AH109" i="1"/>
  <c r="AG109" i="1"/>
  <c r="AF109" i="1"/>
  <c r="AE109" i="1"/>
  <c r="Z109" i="1"/>
  <c r="Y109" i="1"/>
  <c r="X109" i="1"/>
  <c r="W109" i="1"/>
  <c r="V109" i="1"/>
  <c r="Q109" i="1"/>
  <c r="P109" i="1"/>
  <c r="O109" i="1"/>
  <c r="N109" i="1"/>
  <c r="AO108" i="1"/>
  <c r="AN108" i="1"/>
  <c r="AK108" i="1"/>
  <c r="AJ108" i="1"/>
  <c r="AI108" i="1"/>
  <c r="AH108" i="1"/>
  <c r="AG108" i="1"/>
  <c r="AF108" i="1"/>
  <c r="AE108" i="1"/>
  <c r="Z108" i="1"/>
  <c r="Y108" i="1"/>
  <c r="X108" i="1"/>
  <c r="W108" i="1"/>
  <c r="V108" i="1"/>
  <c r="Q108" i="1"/>
  <c r="P108" i="1"/>
  <c r="O108" i="1"/>
  <c r="N108" i="1"/>
  <c r="AO107" i="1"/>
  <c r="AN107" i="1"/>
  <c r="AK107" i="1"/>
  <c r="AJ107" i="1"/>
  <c r="AI107" i="1"/>
  <c r="AH107" i="1"/>
  <c r="AG107" i="1"/>
  <c r="AF107" i="1"/>
  <c r="AE107" i="1"/>
  <c r="Z107" i="1"/>
  <c r="Y107" i="1"/>
  <c r="X107" i="1"/>
  <c r="W107" i="1"/>
  <c r="V107" i="1"/>
  <c r="Q107" i="1"/>
  <c r="P107" i="1"/>
  <c r="O107" i="1"/>
  <c r="N107" i="1"/>
  <c r="AO106" i="1"/>
  <c r="AN106" i="1"/>
  <c r="AK106" i="1"/>
  <c r="AJ106" i="1"/>
  <c r="AI106" i="1"/>
  <c r="AH106" i="1"/>
  <c r="AG106" i="1"/>
  <c r="AF106" i="1"/>
  <c r="AE106" i="1"/>
  <c r="Z106" i="1"/>
  <c r="Y106" i="1"/>
  <c r="X106" i="1"/>
  <c r="W106" i="1"/>
  <c r="V106" i="1"/>
  <c r="Q106" i="1"/>
  <c r="P106" i="1"/>
  <c r="O106" i="1"/>
  <c r="N106" i="1"/>
  <c r="AO105" i="1"/>
  <c r="AN105" i="1"/>
  <c r="AK105" i="1"/>
  <c r="AJ105" i="1"/>
  <c r="AI105" i="1"/>
  <c r="AH105" i="1"/>
  <c r="AG105" i="1"/>
  <c r="AF105" i="1"/>
  <c r="AE105" i="1"/>
  <c r="Z105" i="1"/>
  <c r="Y105" i="1"/>
  <c r="X105" i="1"/>
  <c r="W105" i="1"/>
  <c r="V105" i="1"/>
  <c r="Q105" i="1"/>
  <c r="P105" i="1"/>
  <c r="O105" i="1"/>
  <c r="N105" i="1"/>
  <c r="AO104" i="1"/>
  <c r="AN104" i="1"/>
  <c r="AK104" i="1"/>
  <c r="AJ104" i="1"/>
  <c r="AI104" i="1"/>
  <c r="AH104" i="1"/>
  <c r="AG104" i="1"/>
  <c r="AF104" i="1"/>
  <c r="AE104" i="1"/>
  <c r="Z104" i="1"/>
  <c r="Y104" i="1"/>
  <c r="X104" i="1"/>
  <c r="W104" i="1"/>
  <c r="V104" i="1"/>
  <c r="Q104" i="1"/>
  <c r="P104" i="1"/>
  <c r="O104" i="1"/>
  <c r="N104" i="1"/>
  <c r="AO103" i="1"/>
  <c r="AN103" i="1"/>
  <c r="AK103" i="1"/>
  <c r="AJ103" i="1"/>
  <c r="AI103" i="1"/>
  <c r="AH103" i="1"/>
  <c r="AG103" i="1"/>
  <c r="AF103" i="1"/>
  <c r="AE103" i="1"/>
  <c r="Z103" i="1"/>
  <c r="Y103" i="1"/>
  <c r="X103" i="1"/>
  <c r="W103" i="1"/>
  <c r="V103" i="1"/>
  <c r="Q103" i="1"/>
  <c r="P103" i="1"/>
  <c r="O103" i="1"/>
  <c r="N103" i="1"/>
  <c r="AO102" i="1"/>
  <c r="AN102" i="1"/>
  <c r="AK102" i="1"/>
  <c r="AJ102" i="1"/>
  <c r="AI102" i="1"/>
  <c r="AH102" i="1"/>
  <c r="AG102" i="1"/>
  <c r="AF102" i="1"/>
  <c r="AE102" i="1"/>
  <c r="Z102" i="1"/>
  <c r="Y102" i="1"/>
  <c r="X102" i="1"/>
  <c r="W102" i="1"/>
  <c r="V102" i="1"/>
  <c r="Q102" i="1"/>
  <c r="P102" i="1"/>
  <c r="O102" i="1"/>
  <c r="N102" i="1"/>
  <c r="AO101" i="1"/>
  <c r="AN101" i="1"/>
  <c r="AK101" i="1"/>
  <c r="AJ101" i="1"/>
  <c r="AI101" i="1"/>
  <c r="AH101" i="1"/>
  <c r="AG101" i="1"/>
  <c r="AF101" i="1"/>
  <c r="AE101" i="1"/>
  <c r="Z101" i="1"/>
  <c r="Y101" i="1"/>
  <c r="X101" i="1"/>
  <c r="W101" i="1"/>
  <c r="V101" i="1"/>
  <c r="Q101" i="1"/>
  <c r="P101" i="1"/>
  <c r="O101" i="1"/>
  <c r="N101" i="1"/>
  <c r="AO100" i="1"/>
  <c r="AN100" i="1"/>
  <c r="AK100" i="1"/>
  <c r="AJ100" i="1"/>
  <c r="AI100" i="1"/>
  <c r="AH100" i="1"/>
  <c r="AG100" i="1"/>
  <c r="AF100" i="1"/>
  <c r="AE100" i="1"/>
  <c r="Z100" i="1"/>
  <c r="Y100" i="1"/>
  <c r="X100" i="1"/>
  <c r="W100" i="1"/>
  <c r="V100" i="1"/>
  <c r="Q100" i="1"/>
  <c r="P100" i="1"/>
  <c r="O100" i="1"/>
  <c r="N100" i="1"/>
  <c r="AO99" i="1"/>
  <c r="AN99" i="1"/>
  <c r="AK99" i="1"/>
  <c r="AJ99" i="1"/>
  <c r="AI99" i="1"/>
  <c r="AH99" i="1"/>
  <c r="AG99" i="1"/>
  <c r="AF99" i="1"/>
  <c r="AE99" i="1"/>
  <c r="Z99" i="1"/>
  <c r="Y99" i="1"/>
  <c r="X99" i="1"/>
  <c r="W99" i="1"/>
  <c r="V99" i="1"/>
  <c r="Q99" i="1"/>
  <c r="P99" i="1"/>
  <c r="O99" i="1"/>
  <c r="N99" i="1"/>
  <c r="AO98" i="1"/>
  <c r="AN98" i="1"/>
  <c r="AK98" i="1"/>
  <c r="AJ98" i="1"/>
  <c r="AI98" i="1"/>
  <c r="AH98" i="1"/>
  <c r="AG98" i="1"/>
  <c r="AF98" i="1"/>
  <c r="AE98" i="1"/>
  <c r="Z98" i="1"/>
  <c r="Y98" i="1"/>
  <c r="X98" i="1"/>
  <c r="W98" i="1"/>
  <c r="V98" i="1"/>
  <c r="Q98" i="1"/>
  <c r="P98" i="1"/>
  <c r="O98" i="1"/>
  <c r="N98" i="1"/>
  <c r="AO97" i="1"/>
  <c r="AN97" i="1"/>
  <c r="AK97" i="1"/>
  <c r="AJ97" i="1"/>
  <c r="AI97" i="1"/>
  <c r="AH97" i="1"/>
  <c r="AG97" i="1"/>
  <c r="AF97" i="1"/>
  <c r="AE97" i="1"/>
  <c r="Z97" i="1"/>
  <c r="Y97" i="1"/>
  <c r="X97" i="1"/>
  <c r="W97" i="1"/>
  <c r="V97" i="1"/>
  <c r="Q97" i="1"/>
  <c r="P97" i="1"/>
  <c r="O97" i="1"/>
  <c r="N97" i="1"/>
  <c r="AO96" i="1"/>
  <c r="AN96" i="1"/>
  <c r="AK96" i="1"/>
  <c r="AJ96" i="1"/>
  <c r="AI96" i="1"/>
  <c r="AH96" i="1"/>
  <c r="AG96" i="1"/>
  <c r="AF96" i="1"/>
  <c r="AE96" i="1"/>
  <c r="Z96" i="1"/>
  <c r="Y96" i="1"/>
  <c r="X96" i="1"/>
  <c r="W96" i="1"/>
  <c r="V96" i="1"/>
  <c r="Q96" i="1"/>
  <c r="P96" i="1"/>
  <c r="O96" i="1"/>
  <c r="N96" i="1"/>
  <c r="AO95" i="1"/>
  <c r="AN95" i="1"/>
  <c r="AK95" i="1"/>
  <c r="AJ95" i="1"/>
  <c r="AI95" i="1"/>
  <c r="AH95" i="1"/>
  <c r="AG95" i="1"/>
  <c r="AF95" i="1"/>
  <c r="AE95" i="1"/>
  <c r="Z95" i="1"/>
  <c r="Y95" i="1"/>
  <c r="X95" i="1"/>
  <c r="W95" i="1"/>
  <c r="V95" i="1"/>
  <c r="Q95" i="1"/>
  <c r="P95" i="1"/>
  <c r="O95" i="1"/>
  <c r="N95" i="1"/>
  <c r="AO94" i="1"/>
  <c r="AN94" i="1"/>
  <c r="AK94" i="1"/>
  <c r="AJ94" i="1"/>
  <c r="AI94" i="1"/>
  <c r="AH94" i="1"/>
  <c r="AG94" i="1"/>
  <c r="AF94" i="1"/>
  <c r="AE94" i="1"/>
  <c r="Z94" i="1"/>
  <c r="Y94" i="1"/>
  <c r="X94" i="1"/>
  <c r="W94" i="1"/>
  <c r="V94" i="1"/>
  <c r="Q94" i="1"/>
  <c r="P94" i="1"/>
  <c r="O94" i="1"/>
  <c r="N94" i="1"/>
  <c r="AO93" i="1"/>
  <c r="AN93" i="1"/>
  <c r="AK93" i="1"/>
  <c r="AJ93" i="1"/>
  <c r="AI93" i="1"/>
  <c r="AH93" i="1"/>
  <c r="AG93" i="1"/>
  <c r="AF93" i="1"/>
  <c r="AE93" i="1"/>
  <c r="Z93" i="1"/>
  <c r="Y93" i="1"/>
  <c r="X93" i="1"/>
  <c r="W93" i="1"/>
  <c r="V93" i="1"/>
  <c r="Q93" i="1"/>
  <c r="P93" i="1"/>
  <c r="O93" i="1"/>
  <c r="N93" i="1"/>
  <c r="AO92" i="1"/>
  <c r="AN92" i="1"/>
  <c r="AK92" i="1"/>
  <c r="AJ92" i="1"/>
  <c r="AI92" i="1"/>
  <c r="AH92" i="1"/>
  <c r="AG92" i="1"/>
  <c r="AF92" i="1"/>
  <c r="AE92" i="1"/>
  <c r="Z92" i="1"/>
  <c r="Y92" i="1"/>
  <c r="X92" i="1"/>
  <c r="W92" i="1"/>
  <c r="V92" i="1"/>
  <c r="Q92" i="1"/>
  <c r="P92" i="1"/>
  <c r="O92" i="1"/>
  <c r="N92" i="1"/>
  <c r="AO91" i="1"/>
  <c r="AN91" i="1"/>
  <c r="AK91" i="1"/>
  <c r="AJ91" i="1"/>
  <c r="AI91" i="1"/>
  <c r="AH91" i="1"/>
  <c r="AG91" i="1"/>
  <c r="AF91" i="1"/>
  <c r="AE91" i="1"/>
  <c r="Z91" i="1"/>
  <c r="Y91" i="1"/>
  <c r="X91" i="1"/>
  <c r="W91" i="1"/>
  <c r="V91" i="1"/>
  <c r="Q91" i="1"/>
  <c r="P91" i="1"/>
  <c r="O91" i="1"/>
  <c r="N91" i="1"/>
  <c r="AO90" i="1"/>
  <c r="AN90" i="1"/>
  <c r="AK90" i="1"/>
  <c r="AJ90" i="1"/>
  <c r="AI90" i="1"/>
  <c r="AH90" i="1"/>
  <c r="AG90" i="1"/>
  <c r="AF90" i="1"/>
  <c r="AE90" i="1"/>
  <c r="Z90" i="1"/>
  <c r="Y90" i="1"/>
  <c r="X90" i="1"/>
  <c r="W90" i="1"/>
  <c r="V90" i="1"/>
  <c r="Q90" i="1"/>
  <c r="P90" i="1"/>
  <c r="O90" i="1"/>
  <c r="N90" i="1"/>
  <c r="AO89" i="1"/>
  <c r="AN89" i="1"/>
  <c r="AK89" i="1"/>
  <c r="AJ89" i="1"/>
  <c r="AI89" i="1"/>
  <c r="AH89" i="1"/>
  <c r="AG89" i="1"/>
  <c r="AF89" i="1"/>
  <c r="AE89" i="1"/>
  <c r="Z89" i="1"/>
  <c r="Y89" i="1"/>
  <c r="X89" i="1"/>
  <c r="W89" i="1"/>
  <c r="V89" i="1"/>
  <c r="Q89" i="1"/>
  <c r="P89" i="1"/>
  <c r="O89" i="1"/>
  <c r="N89" i="1"/>
  <c r="AO88" i="1"/>
  <c r="AN88" i="1"/>
  <c r="AK88" i="1"/>
  <c r="AJ88" i="1"/>
  <c r="AI88" i="1"/>
  <c r="AH88" i="1"/>
  <c r="AG88" i="1"/>
  <c r="AF88" i="1"/>
  <c r="AE88" i="1"/>
  <c r="Z88" i="1"/>
  <c r="Y88" i="1"/>
  <c r="X88" i="1"/>
  <c r="W88" i="1"/>
  <c r="V88" i="1"/>
  <c r="Q88" i="1"/>
  <c r="P88" i="1"/>
  <c r="O88" i="1"/>
  <c r="N88" i="1"/>
  <c r="AO87" i="1"/>
  <c r="AN87" i="1"/>
  <c r="AK87" i="1"/>
  <c r="AJ87" i="1"/>
  <c r="AI87" i="1"/>
  <c r="AH87" i="1"/>
  <c r="AG87" i="1"/>
  <c r="AF87" i="1"/>
  <c r="AE87" i="1"/>
  <c r="Z87" i="1"/>
  <c r="Y87" i="1"/>
  <c r="X87" i="1"/>
  <c r="W87" i="1"/>
  <c r="V87" i="1"/>
  <c r="Q87" i="1"/>
  <c r="P87" i="1"/>
  <c r="O87" i="1"/>
  <c r="N87" i="1"/>
  <c r="AO86" i="1"/>
  <c r="AN86" i="1"/>
  <c r="AK86" i="1"/>
  <c r="AJ86" i="1"/>
  <c r="AI86" i="1"/>
  <c r="AH86" i="1"/>
  <c r="AG86" i="1"/>
  <c r="AF86" i="1"/>
  <c r="AE86" i="1"/>
  <c r="Z86" i="1"/>
  <c r="Y86" i="1"/>
  <c r="X86" i="1"/>
  <c r="W86" i="1"/>
  <c r="V86" i="1"/>
  <c r="Q86" i="1"/>
  <c r="P86" i="1"/>
  <c r="O86" i="1"/>
  <c r="N86" i="1"/>
  <c r="AO85" i="1"/>
  <c r="AN85" i="1"/>
  <c r="AK85" i="1"/>
  <c r="AJ85" i="1"/>
  <c r="AI85" i="1"/>
  <c r="AH85" i="1"/>
  <c r="AG85" i="1"/>
  <c r="AF85" i="1"/>
  <c r="AE85" i="1"/>
  <c r="Z85" i="1"/>
  <c r="Y85" i="1"/>
  <c r="X85" i="1"/>
  <c r="W85" i="1"/>
  <c r="V85" i="1"/>
  <c r="Q85" i="1"/>
  <c r="P85" i="1"/>
  <c r="O85" i="1"/>
  <c r="N85" i="1"/>
  <c r="AO84" i="1"/>
  <c r="AN84" i="1"/>
  <c r="AK84" i="1"/>
  <c r="AJ84" i="1"/>
  <c r="AI84" i="1"/>
  <c r="AH84" i="1"/>
  <c r="AG84" i="1"/>
  <c r="AF84" i="1"/>
  <c r="AE84" i="1"/>
  <c r="Z84" i="1"/>
  <c r="Y84" i="1"/>
  <c r="X84" i="1"/>
  <c r="W84" i="1"/>
  <c r="V84" i="1"/>
  <c r="Q84" i="1"/>
  <c r="P84" i="1"/>
  <c r="O84" i="1"/>
  <c r="N84" i="1"/>
  <c r="AO83" i="1"/>
  <c r="AN83" i="1"/>
  <c r="AK83" i="1"/>
  <c r="AJ83" i="1"/>
  <c r="AI83" i="1"/>
  <c r="AH83" i="1"/>
  <c r="AG83" i="1"/>
  <c r="AF83" i="1"/>
  <c r="AE83" i="1"/>
  <c r="Z83" i="1"/>
  <c r="Y83" i="1"/>
  <c r="X83" i="1"/>
  <c r="W83" i="1"/>
  <c r="V83" i="1"/>
  <c r="Q83" i="1"/>
  <c r="P83" i="1"/>
  <c r="O83" i="1"/>
  <c r="N83" i="1"/>
  <c r="AO82" i="1"/>
  <c r="AN82" i="1"/>
  <c r="AK82" i="1"/>
  <c r="AJ82" i="1"/>
  <c r="AI82" i="1"/>
  <c r="AH82" i="1"/>
  <c r="AG82" i="1"/>
  <c r="AF82" i="1"/>
  <c r="AE82" i="1"/>
  <c r="Z82" i="1"/>
  <c r="Y82" i="1"/>
  <c r="X82" i="1"/>
  <c r="W82" i="1"/>
  <c r="V82" i="1"/>
  <c r="Q82" i="1"/>
  <c r="P82" i="1"/>
  <c r="O82" i="1"/>
  <c r="N82" i="1"/>
  <c r="AO81" i="1"/>
  <c r="AN81" i="1"/>
  <c r="AK81" i="1"/>
  <c r="AJ81" i="1"/>
  <c r="AI81" i="1"/>
  <c r="AH81" i="1"/>
  <c r="AG81" i="1"/>
  <c r="AF81" i="1"/>
  <c r="AE81" i="1"/>
  <c r="Z81" i="1"/>
  <c r="Y81" i="1"/>
  <c r="X81" i="1"/>
  <c r="W81" i="1"/>
  <c r="V81" i="1"/>
  <c r="Q81" i="1"/>
  <c r="P81" i="1"/>
  <c r="O81" i="1"/>
  <c r="N81" i="1"/>
  <c r="AO80" i="1"/>
  <c r="AN80" i="1"/>
  <c r="AK80" i="1"/>
  <c r="AJ80" i="1"/>
  <c r="AI80" i="1"/>
  <c r="AH80" i="1"/>
  <c r="AG80" i="1"/>
  <c r="AF80" i="1"/>
  <c r="AE80" i="1"/>
  <c r="Z80" i="1"/>
  <c r="Y80" i="1"/>
  <c r="X80" i="1"/>
  <c r="W80" i="1"/>
  <c r="V80" i="1"/>
  <c r="Q80" i="1"/>
  <c r="P80" i="1"/>
  <c r="O80" i="1"/>
  <c r="N80" i="1"/>
  <c r="AO79" i="1"/>
  <c r="AN79" i="1"/>
  <c r="AK79" i="1"/>
  <c r="AJ79" i="1"/>
  <c r="AI79" i="1"/>
  <c r="AH79" i="1"/>
  <c r="AG79" i="1"/>
  <c r="AF79" i="1"/>
  <c r="AE79" i="1"/>
  <c r="Z79" i="1"/>
  <c r="Y79" i="1"/>
  <c r="X79" i="1"/>
  <c r="W79" i="1"/>
  <c r="V79" i="1"/>
  <c r="Q79" i="1"/>
  <c r="P79" i="1"/>
  <c r="O79" i="1"/>
  <c r="N79" i="1"/>
  <c r="AO78" i="1"/>
  <c r="AN78" i="1"/>
  <c r="AK78" i="1"/>
  <c r="AJ78" i="1"/>
  <c r="AI78" i="1"/>
  <c r="AH78" i="1"/>
  <c r="AG78" i="1"/>
  <c r="AF78" i="1"/>
  <c r="AE78" i="1"/>
  <c r="Z78" i="1"/>
  <c r="Y78" i="1"/>
  <c r="X78" i="1"/>
  <c r="W78" i="1"/>
  <c r="V78" i="1"/>
  <c r="Q78" i="1"/>
  <c r="P78" i="1"/>
  <c r="O78" i="1"/>
  <c r="N78" i="1"/>
  <c r="AO77" i="1"/>
  <c r="AN77" i="1"/>
  <c r="AK77" i="1"/>
  <c r="AJ77" i="1"/>
  <c r="AI77" i="1"/>
  <c r="AH77" i="1"/>
  <c r="AG77" i="1"/>
  <c r="AF77" i="1"/>
  <c r="AE77" i="1"/>
  <c r="Z77" i="1"/>
  <c r="Y77" i="1"/>
  <c r="X77" i="1"/>
  <c r="W77" i="1"/>
  <c r="V77" i="1"/>
  <c r="Q77" i="1"/>
  <c r="P77" i="1"/>
  <c r="O77" i="1"/>
  <c r="N77" i="1"/>
  <c r="AO76" i="1"/>
  <c r="AN76" i="1"/>
  <c r="AK76" i="1"/>
  <c r="AJ76" i="1"/>
  <c r="AI76" i="1"/>
  <c r="AH76" i="1"/>
  <c r="AG76" i="1"/>
  <c r="AF76" i="1"/>
  <c r="AE76" i="1"/>
  <c r="Z76" i="1"/>
  <c r="Y76" i="1"/>
  <c r="X76" i="1"/>
  <c r="W76" i="1"/>
  <c r="V76" i="1"/>
  <c r="Q76" i="1"/>
  <c r="P76" i="1"/>
  <c r="O76" i="1"/>
  <c r="N76" i="1"/>
  <c r="AO75" i="1"/>
  <c r="AN75" i="1"/>
  <c r="AK75" i="1"/>
  <c r="AJ75" i="1"/>
  <c r="AI75" i="1"/>
  <c r="AH75" i="1"/>
  <c r="AG75" i="1"/>
  <c r="AF75" i="1"/>
  <c r="AE75" i="1"/>
  <c r="Z75" i="1"/>
  <c r="Y75" i="1"/>
  <c r="X75" i="1"/>
  <c r="W75" i="1"/>
  <c r="V75" i="1"/>
  <c r="Q75" i="1"/>
  <c r="P75" i="1"/>
  <c r="O75" i="1"/>
  <c r="N75" i="1"/>
  <c r="AO74" i="1"/>
  <c r="AN74" i="1"/>
  <c r="AK74" i="1"/>
  <c r="AJ74" i="1"/>
  <c r="AI74" i="1"/>
  <c r="AH74" i="1"/>
  <c r="AG74" i="1"/>
  <c r="AF74" i="1"/>
  <c r="AE74" i="1"/>
  <c r="Z74" i="1"/>
  <c r="Y74" i="1"/>
  <c r="X74" i="1"/>
  <c r="W74" i="1"/>
  <c r="V74" i="1"/>
  <c r="Q74" i="1"/>
  <c r="P74" i="1"/>
  <c r="O74" i="1"/>
  <c r="N74" i="1"/>
  <c r="AO73" i="1"/>
  <c r="AN73" i="1"/>
  <c r="AK73" i="1"/>
  <c r="AJ73" i="1"/>
  <c r="AI73" i="1"/>
  <c r="AH73" i="1"/>
  <c r="AG73" i="1"/>
  <c r="AF73" i="1"/>
  <c r="AE73" i="1"/>
  <c r="Z73" i="1"/>
  <c r="Y73" i="1"/>
  <c r="X73" i="1"/>
  <c r="W73" i="1"/>
  <c r="V73" i="1"/>
  <c r="Q73" i="1"/>
  <c r="P73" i="1"/>
  <c r="O73" i="1"/>
  <c r="N73" i="1"/>
  <c r="AO72" i="1"/>
  <c r="AN72" i="1"/>
  <c r="AK72" i="1"/>
  <c r="AJ72" i="1"/>
  <c r="AI72" i="1"/>
  <c r="AH72" i="1"/>
  <c r="AG72" i="1"/>
  <c r="AF72" i="1"/>
  <c r="AE72" i="1"/>
  <c r="Z72" i="1"/>
  <c r="Y72" i="1"/>
  <c r="X72" i="1"/>
  <c r="W72" i="1"/>
  <c r="V72" i="1"/>
  <c r="Q72" i="1"/>
  <c r="P72" i="1"/>
  <c r="O72" i="1"/>
  <c r="N72" i="1"/>
  <c r="AO71" i="1"/>
  <c r="AN71" i="1"/>
  <c r="AK71" i="1"/>
  <c r="AJ71" i="1"/>
  <c r="AI71" i="1"/>
  <c r="AH71" i="1"/>
  <c r="AG71" i="1"/>
  <c r="AF71" i="1"/>
  <c r="AE71" i="1"/>
  <c r="Z71" i="1"/>
  <c r="Y71" i="1"/>
  <c r="X71" i="1"/>
  <c r="W71" i="1"/>
  <c r="V71" i="1"/>
  <c r="Q71" i="1"/>
  <c r="P71" i="1"/>
  <c r="O71" i="1"/>
  <c r="N71" i="1"/>
  <c r="AO70" i="1"/>
  <c r="AN70" i="1"/>
  <c r="AK70" i="1"/>
  <c r="AJ70" i="1"/>
  <c r="AI70" i="1"/>
  <c r="AH70" i="1"/>
  <c r="AG70" i="1"/>
  <c r="AF70" i="1"/>
  <c r="AE70" i="1"/>
  <c r="Z70" i="1"/>
  <c r="Y70" i="1"/>
  <c r="X70" i="1"/>
  <c r="W70" i="1"/>
  <c r="V70" i="1"/>
  <c r="Q70" i="1"/>
  <c r="P70" i="1"/>
  <c r="O70" i="1"/>
  <c r="N70" i="1"/>
  <c r="AO69" i="1"/>
  <c r="AN69" i="1"/>
  <c r="AK69" i="1"/>
  <c r="AJ69" i="1"/>
  <c r="AI69" i="1"/>
  <c r="AH69" i="1"/>
  <c r="AG69" i="1"/>
  <c r="AF69" i="1"/>
  <c r="AE69" i="1"/>
  <c r="Z69" i="1"/>
  <c r="Y69" i="1"/>
  <c r="X69" i="1"/>
  <c r="W69" i="1"/>
  <c r="V69" i="1"/>
  <c r="Q69" i="1"/>
  <c r="P69" i="1"/>
  <c r="O69" i="1"/>
  <c r="N69" i="1"/>
  <c r="AO68" i="1"/>
  <c r="AN68" i="1"/>
  <c r="AK68" i="1"/>
  <c r="AJ68" i="1"/>
  <c r="AI68" i="1"/>
  <c r="AH68" i="1"/>
  <c r="AG68" i="1"/>
  <c r="AF68" i="1"/>
  <c r="AE68" i="1"/>
  <c r="Z68" i="1"/>
  <c r="Y68" i="1"/>
  <c r="X68" i="1"/>
  <c r="W68" i="1"/>
  <c r="V68" i="1"/>
  <c r="Q68" i="1"/>
  <c r="P68" i="1"/>
  <c r="O68" i="1"/>
  <c r="N68" i="1"/>
  <c r="AO67" i="1"/>
  <c r="AN67" i="1"/>
  <c r="AK67" i="1"/>
  <c r="AJ67" i="1"/>
  <c r="AI67" i="1"/>
  <c r="AH67" i="1"/>
  <c r="AG67" i="1"/>
  <c r="AF67" i="1"/>
  <c r="AE67" i="1"/>
  <c r="Z67" i="1"/>
  <c r="Y67" i="1"/>
  <c r="X67" i="1"/>
  <c r="W67" i="1"/>
  <c r="V67" i="1"/>
  <c r="Q67" i="1"/>
  <c r="P67" i="1"/>
  <c r="O67" i="1"/>
  <c r="N67" i="1"/>
  <c r="AO66" i="1"/>
  <c r="AN66" i="1"/>
  <c r="AK66" i="1"/>
  <c r="AJ66" i="1"/>
  <c r="AI66" i="1"/>
  <c r="AH66" i="1"/>
  <c r="AG66" i="1"/>
  <c r="AF66" i="1"/>
  <c r="AE66" i="1"/>
  <c r="Z66" i="1"/>
  <c r="Y66" i="1"/>
  <c r="X66" i="1"/>
  <c r="W66" i="1"/>
  <c r="V66" i="1"/>
  <c r="Q66" i="1"/>
  <c r="P66" i="1"/>
  <c r="O66" i="1"/>
  <c r="N66" i="1"/>
  <c r="AO65" i="1"/>
  <c r="AN65" i="1"/>
  <c r="AK65" i="1"/>
  <c r="AJ65" i="1"/>
  <c r="AI65" i="1"/>
  <c r="AH65" i="1"/>
  <c r="AG65" i="1"/>
  <c r="AF65" i="1"/>
  <c r="AE65" i="1"/>
  <c r="Z65" i="1"/>
  <c r="Y65" i="1"/>
  <c r="X65" i="1"/>
  <c r="W65" i="1"/>
  <c r="V65" i="1"/>
  <c r="Q65" i="1"/>
  <c r="P65" i="1"/>
  <c r="O65" i="1"/>
  <c r="N65" i="1"/>
  <c r="AO64" i="1"/>
  <c r="AN64" i="1"/>
  <c r="AK64" i="1"/>
  <c r="AJ64" i="1"/>
  <c r="AI64" i="1"/>
  <c r="AH64" i="1"/>
  <c r="AG64" i="1"/>
  <c r="AF64" i="1"/>
  <c r="AE64" i="1"/>
  <c r="Z64" i="1"/>
  <c r="Y64" i="1"/>
  <c r="X64" i="1"/>
  <c r="W64" i="1"/>
  <c r="V64" i="1"/>
  <c r="Q64" i="1"/>
  <c r="P64" i="1"/>
  <c r="O64" i="1"/>
  <c r="N64" i="1"/>
  <c r="AO63" i="1"/>
  <c r="AN63" i="1"/>
  <c r="AK63" i="1"/>
  <c r="AJ63" i="1"/>
  <c r="AI63" i="1"/>
  <c r="AH63" i="1"/>
  <c r="AG63" i="1"/>
  <c r="AF63" i="1"/>
  <c r="AE63" i="1"/>
  <c r="Z63" i="1"/>
  <c r="Y63" i="1"/>
  <c r="X63" i="1"/>
  <c r="W63" i="1"/>
  <c r="V63" i="1"/>
  <c r="Q63" i="1"/>
  <c r="P63" i="1"/>
  <c r="O63" i="1"/>
  <c r="N63" i="1"/>
  <c r="AO62" i="1"/>
  <c r="AN62" i="1"/>
  <c r="AK62" i="1"/>
  <c r="AJ62" i="1"/>
  <c r="AI62" i="1"/>
  <c r="AH62" i="1"/>
  <c r="AG62" i="1"/>
  <c r="AF62" i="1"/>
  <c r="AE62" i="1"/>
  <c r="Z62" i="1"/>
  <c r="Y62" i="1"/>
  <c r="X62" i="1"/>
  <c r="W62" i="1"/>
  <c r="V62" i="1"/>
  <c r="Q62" i="1"/>
  <c r="P62" i="1"/>
  <c r="O62" i="1"/>
  <c r="N62" i="1"/>
  <c r="AO61" i="1"/>
  <c r="AN61" i="1"/>
  <c r="AK61" i="1"/>
  <c r="AJ61" i="1"/>
  <c r="AI61" i="1"/>
  <c r="AH61" i="1"/>
  <c r="AG61" i="1"/>
  <c r="AF61" i="1"/>
  <c r="AE61" i="1"/>
  <c r="Z61" i="1"/>
  <c r="Y61" i="1"/>
  <c r="X61" i="1"/>
  <c r="W61" i="1"/>
  <c r="V61" i="1"/>
  <c r="Q61" i="1"/>
  <c r="P61" i="1"/>
  <c r="O61" i="1"/>
  <c r="N61" i="1"/>
  <c r="AO60" i="1"/>
  <c r="AN60" i="1"/>
  <c r="AK60" i="1"/>
  <c r="AJ60" i="1"/>
  <c r="AI60" i="1"/>
  <c r="AH60" i="1"/>
  <c r="AG60" i="1"/>
  <c r="AF60" i="1"/>
  <c r="AE60" i="1"/>
  <c r="Z60" i="1"/>
  <c r="Y60" i="1"/>
  <c r="X60" i="1"/>
  <c r="W60" i="1"/>
  <c r="V60" i="1"/>
  <c r="Q60" i="1"/>
  <c r="P60" i="1"/>
  <c r="O60" i="1"/>
  <c r="N60" i="1"/>
  <c r="AO59" i="1"/>
  <c r="AN59" i="1"/>
  <c r="AK59" i="1"/>
  <c r="AJ59" i="1"/>
  <c r="AI59" i="1"/>
  <c r="AH59" i="1"/>
  <c r="AG59" i="1"/>
  <c r="AF59" i="1"/>
  <c r="AE59" i="1"/>
  <c r="Z59" i="1"/>
  <c r="Y59" i="1"/>
  <c r="X59" i="1"/>
  <c r="W59" i="1"/>
  <c r="V59" i="1"/>
  <c r="Q59" i="1"/>
  <c r="P59" i="1"/>
  <c r="O59" i="1"/>
  <c r="N59" i="1"/>
  <c r="AO58" i="1"/>
  <c r="AN58" i="1"/>
  <c r="AK58" i="1"/>
  <c r="AJ58" i="1"/>
  <c r="AI58" i="1"/>
  <c r="AH58" i="1"/>
  <c r="AG58" i="1"/>
  <c r="AF58" i="1"/>
  <c r="AE58" i="1"/>
  <c r="Z58" i="1"/>
  <c r="Y58" i="1"/>
  <c r="X58" i="1"/>
  <c r="W58" i="1"/>
  <c r="V58" i="1"/>
  <c r="Q58" i="1"/>
  <c r="P58" i="1"/>
  <c r="O58" i="1"/>
  <c r="N58" i="1"/>
  <c r="AO57" i="1"/>
  <c r="AN57" i="1"/>
  <c r="AK57" i="1"/>
  <c r="AJ57" i="1"/>
  <c r="AI57" i="1"/>
  <c r="AH57" i="1"/>
  <c r="AG57" i="1"/>
  <c r="AF57" i="1"/>
  <c r="AE57" i="1"/>
  <c r="Z57" i="1"/>
  <c r="Y57" i="1"/>
  <c r="X57" i="1"/>
  <c r="W57" i="1"/>
  <c r="V57" i="1"/>
  <c r="Q57" i="1"/>
  <c r="P57" i="1"/>
  <c r="O57" i="1"/>
  <c r="N57" i="1"/>
  <c r="AO56" i="1"/>
  <c r="AN56" i="1"/>
  <c r="AK56" i="1"/>
  <c r="AJ56" i="1"/>
  <c r="AI56" i="1"/>
  <c r="AH56" i="1"/>
  <c r="AG56" i="1"/>
  <c r="AF56" i="1"/>
  <c r="AE56" i="1"/>
  <c r="Z56" i="1"/>
  <c r="Y56" i="1"/>
  <c r="X56" i="1"/>
  <c r="W56" i="1"/>
  <c r="V56" i="1"/>
  <c r="Q56" i="1"/>
  <c r="P56" i="1"/>
  <c r="O56" i="1"/>
  <c r="N56" i="1"/>
  <c r="AO55" i="1"/>
  <c r="AN55" i="1"/>
  <c r="AK55" i="1"/>
  <c r="AJ55" i="1"/>
  <c r="AI55" i="1"/>
  <c r="AH55" i="1"/>
  <c r="AG55" i="1"/>
  <c r="AF55" i="1"/>
  <c r="AE55" i="1"/>
  <c r="Z55" i="1"/>
  <c r="Y55" i="1"/>
  <c r="X55" i="1"/>
  <c r="W55" i="1"/>
  <c r="V55" i="1"/>
  <c r="Q55" i="1"/>
  <c r="P55" i="1"/>
  <c r="O55" i="1"/>
  <c r="N55" i="1"/>
  <c r="AO54" i="1"/>
  <c r="AN54" i="1"/>
  <c r="AK54" i="1"/>
  <c r="AJ54" i="1"/>
  <c r="AI54" i="1"/>
  <c r="AH54" i="1"/>
  <c r="AG54" i="1"/>
  <c r="AF54" i="1"/>
  <c r="AE54" i="1"/>
  <c r="Z54" i="1"/>
  <c r="Y54" i="1"/>
  <c r="X54" i="1"/>
  <c r="W54" i="1"/>
  <c r="V54" i="1"/>
  <c r="Q54" i="1"/>
  <c r="P54" i="1"/>
  <c r="O54" i="1"/>
  <c r="N54" i="1"/>
  <c r="AO53" i="1"/>
  <c r="AN53" i="1"/>
  <c r="AK53" i="1"/>
  <c r="AJ53" i="1"/>
  <c r="AI53" i="1"/>
  <c r="AH53" i="1"/>
  <c r="AG53" i="1"/>
  <c r="AF53" i="1"/>
  <c r="AE53" i="1"/>
  <c r="Z53" i="1"/>
  <c r="Y53" i="1"/>
  <c r="X53" i="1"/>
  <c r="W53" i="1"/>
  <c r="V53" i="1"/>
  <c r="Q53" i="1"/>
  <c r="P53" i="1"/>
  <c r="O53" i="1"/>
  <c r="N53" i="1"/>
  <c r="AO52" i="1"/>
  <c r="AB52" i="1" s="1"/>
  <c r="AN52" i="1"/>
  <c r="AK52" i="1"/>
  <c r="AJ52" i="1"/>
  <c r="AI52" i="1"/>
  <c r="AH52" i="1"/>
  <c r="AG52" i="1"/>
  <c r="AF52" i="1"/>
  <c r="AE52" i="1"/>
  <c r="X52" i="1"/>
  <c r="V52" i="1"/>
  <c r="Q52" i="1"/>
  <c r="P52" i="1"/>
  <c r="O52" i="1"/>
  <c r="N52" i="1"/>
  <c r="AO51" i="1"/>
  <c r="AN51" i="1"/>
  <c r="AK51" i="1"/>
  <c r="AJ51" i="1"/>
  <c r="AI51" i="1"/>
  <c r="AH51" i="1"/>
  <c r="AG51" i="1"/>
  <c r="AF51" i="1"/>
  <c r="AE51" i="1"/>
  <c r="Z51" i="1"/>
  <c r="Y51" i="1"/>
  <c r="X51" i="1"/>
  <c r="W51" i="1"/>
  <c r="V51" i="1"/>
  <c r="Q51" i="1"/>
  <c r="P51" i="1"/>
  <c r="O51" i="1"/>
  <c r="N51" i="1"/>
  <c r="AO50" i="1"/>
  <c r="AN50" i="1"/>
  <c r="AK50" i="1"/>
  <c r="AJ50" i="1"/>
  <c r="AI50" i="1"/>
  <c r="AH50" i="1"/>
  <c r="AG50" i="1"/>
  <c r="AF50" i="1"/>
  <c r="AE50" i="1"/>
  <c r="Z50" i="1"/>
  <c r="Y50" i="1"/>
  <c r="X50" i="1"/>
  <c r="W50" i="1"/>
  <c r="V50" i="1"/>
  <c r="Q50" i="1"/>
  <c r="P50" i="1"/>
  <c r="O50" i="1"/>
  <c r="N50" i="1"/>
  <c r="AO49" i="1"/>
  <c r="AN49" i="1"/>
  <c r="AK49" i="1"/>
  <c r="AJ49" i="1"/>
  <c r="AI49" i="1"/>
  <c r="AH49" i="1"/>
  <c r="AG49" i="1"/>
  <c r="AF49" i="1"/>
  <c r="AE49" i="1"/>
  <c r="Z49" i="1"/>
  <c r="Y49" i="1"/>
  <c r="X49" i="1"/>
  <c r="W49" i="1"/>
  <c r="V49" i="1"/>
  <c r="Q49" i="1"/>
  <c r="P49" i="1"/>
  <c r="O49" i="1"/>
  <c r="N49" i="1"/>
  <c r="AO48" i="1"/>
  <c r="AN48" i="1"/>
  <c r="AK48" i="1"/>
  <c r="AJ48" i="1"/>
  <c r="AI48" i="1"/>
  <c r="AH48" i="1"/>
  <c r="AG48" i="1"/>
  <c r="AF48" i="1"/>
  <c r="AE48" i="1"/>
  <c r="Z48" i="1"/>
  <c r="Y48" i="1"/>
  <c r="X48" i="1"/>
  <c r="W48" i="1"/>
  <c r="V48" i="1"/>
  <c r="Q48" i="1"/>
  <c r="P48" i="1"/>
  <c r="O48" i="1"/>
  <c r="N48" i="1"/>
  <c r="AO47" i="1"/>
  <c r="AN47" i="1"/>
  <c r="AK47" i="1"/>
  <c r="AJ47" i="1"/>
  <c r="AI47" i="1"/>
  <c r="AH47" i="1"/>
  <c r="AG47" i="1"/>
  <c r="AF47" i="1"/>
  <c r="AE47" i="1"/>
  <c r="Z47" i="1"/>
  <c r="Y47" i="1"/>
  <c r="X47" i="1"/>
  <c r="W47" i="1"/>
  <c r="V47" i="1"/>
  <c r="Q47" i="1"/>
  <c r="P47" i="1"/>
  <c r="O47" i="1"/>
  <c r="N47" i="1"/>
  <c r="AO46" i="1"/>
  <c r="AN46" i="1"/>
  <c r="AK46" i="1"/>
  <c r="AJ46" i="1"/>
  <c r="AI46" i="1"/>
  <c r="AH46" i="1"/>
  <c r="AG46" i="1"/>
  <c r="AF46" i="1"/>
  <c r="AE46" i="1"/>
  <c r="Z46" i="1"/>
  <c r="Y46" i="1"/>
  <c r="X46" i="1"/>
  <c r="W46" i="1"/>
  <c r="V46" i="1"/>
  <c r="Q46" i="1"/>
  <c r="P46" i="1"/>
  <c r="O46" i="1"/>
  <c r="N46" i="1"/>
  <c r="AO45" i="1"/>
  <c r="AN45" i="1"/>
  <c r="AK45" i="1"/>
  <c r="AJ45" i="1"/>
  <c r="AI45" i="1"/>
  <c r="AH45" i="1"/>
  <c r="AG45" i="1"/>
  <c r="AF45" i="1"/>
  <c r="AE45" i="1"/>
  <c r="Z45" i="1"/>
  <c r="Y45" i="1"/>
  <c r="X45" i="1"/>
  <c r="W45" i="1"/>
  <c r="V45" i="1"/>
  <c r="Q45" i="1"/>
  <c r="P45" i="1"/>
  <c r="O45" i="1"/>
  <c r="N45" i="1"/>
  <c r="AO44" i="1"/>
  <c r="AN44" i="1"/>
  <c r="AK44" i="1"/>
  <c r="AJ44" i="1"/>
  <c r="AI44" i="1"/>
  <c r="AH44" i="1"/>
  <c r="AG44" i="1"/>
  <c r="AF44" i="1"/>
  <c r="AE44" i="1"/>
  <c r="Z44" i="1"/>
  <c r="Y44" i="1"/>
  <c r="X44" i="1"/>
  <c r="W44" i="1"/>
  <c r="V44" i="1"/>
  <c r="Q44" i="1"/>
  <c r="P44" i="1"/>
  <c r="O44" i="1"/>
  <c r="N44" i="1"/>
  <c r="AO43" i="1"/>
  <c r="AN43" i="1"/>
  <c r="AK43" i="1"/>
  <c r="AJ43" i="1"/>
  <c r="AI43" i="1"/>
  <c r="AH43" i="1"/>
  <c r="AG43" i="1"/>
  <c r="AF43" i="1"/>
  <c r="AE43" i="1"/>
  <c r="Z43" i="1"/>
  <c r="Y43" i="1"/>
  <c r="X43" i="1"/>
  <c r="W43" i="1"/>
  <c r="V43" i="1"/>
  <c r="Q43" i="1"/>
  <c r="P43" i="1"/>
  <c r="O43" i="1"/>
  <c r="N43" i="1"/>
  <c r="AO42" i="1"/>
  <c r="AN42" i="1"/>
  <c r="AK42" i="1"/>
  <c r="AJ42" i="1"/>
  <c r="AI42" i="1"/>
  <c r="AH42" i="1"/>
  <c r="AG42" i="1"/>
  <c r="AF42" i="1"/>
  <c r="AE42" i="1"/>
  <c r="Z42" i="1"/>
  <c r="Y42" i="1"/>
  <c r="X42" i="1"/>
  <c r="W42" i="1"/>
  <c r="V42" i="1"/>
  <c r="Q42" i="1"/>
  <c r="P42" i="1"/>
  <c r="O42" i="1"/>
  <c r="N42" i="1"/>
  <c r="AO41" i="1"/>
  <c r="AN41" i="1"/>
  <c r="AK41" i="1"/>
  <c r="AJ41" i="1"/>
  <c r="AI41" i="1"/>
  <c r="AH41" i="1"/>
  <c r="AG41" i="1"/>
  <c r="AF41" i="1"/>
  <c r="AE41" i="1"/>
  <c r="Z41" i="1"/>
  <c r="Y41" i="1"/>
  <c r="X41" i="1"/>
  <c r="W41" i="1"/>
  <c r="V41" i="1"/>
  <c r="Q41" i="1"/>
  <c r="P41" i="1"/>
  <c r="O41" i="1"/>
  <c r="N41" i="1"/>
  <c r="AO40" i="1"/>
  <c r="AN40" i="1"/>
  <c r="AK40" i="1"/>
  <c r="AJ40" i="1"/>
  <c r="AI40" i="1"/>
  <c r="AH40" i="1"/>
  <c r="AG40" i="1"/>
  <c r="AF40" i="1"/>
  <c r="AE40" i="1"/>
  <c r="Z40" i="1"/>
  <c r="Y40" i="1"/>
  <c r="X40" i="1"/>
  <c r="W40" i="1"/>
  <c r="V40" i="1"/>
  <c r="Q40" i="1"/>
  <c r="P40" i="1"/>
  <c r="O40" i="1"/>
  <c r="N40" i="1"/>
  <c r="AO39" i="1"/>
  <c r="AN39" i="1"/>
  <c r="AK39" i="1"/>
  <c r="AJ39" i="1"/>
  <c r="AI39" i="1"/>
  <c r="AH39" i="1"/>
  <c r="AG39" i="1"/>
  <c r="AF39" i="1"/>
  <c r="AE39" i="1"/>
  <c r="Z39" i="1"/>
  <c r="Y39" i="1"/>
  <c r="X39" i="1"/>
  <c r="W39" i="1"/>
  <c r="V39" i="1"/>
  <c r="Q39" i="1"/>
  <c r="P39" i="1"/>
  <c r="O39" i="1"/>
  <c r="N39" i="1"/>
  <c r="AO38" i="1"/>
  <c r="AN38" i="1"/>
  <c r="AK38" i="1"/>
  <c r="AJ38" i="1"/>
  <c r="AI38" i="1"/>
  <c r="AH38" i="1"/>
  <c r="AG38" i="1"/>
  <c r="AF38" i="1"/>
  <c r="AE38" i="1"/>
  <c r="Z38" i="1"/>
  <c r="Y38" i="1"/>
  <c r="X38" i="1"/>
  <c r="W38" i="1"/>
  <c r="V38" i="1"/>
  <c r="Q38" i="1"/>
  <c r="P38" i="1"/>
  <c r="O38" i="1"/>
  <c r="N38" i="1"/>
  <c r="AO37" i="1"/>
  <c r="AN37" i="1"/>
  <c r="AK37" i="1"/>
  <c r="AJ37" i="1"/>
  <c r="AI37" i="1"/>
  <c r="AH37" i="1"/>
  <c r="AG37" i="1"/>
  <c r="AF37" i="1"/>
  <c r="AE37" i="1"/>
  <c r="Z37" i="1"/>
  <c r="Y37" i="1"/>
  <c r="X37" i="1"/>
  <c r="W37" i="1"/>
  <c r="V37" i="1"/>
  <c r="Q37" i="1"/>
  <c r="P37" i="1"/>
  <c r="O37" i="1"/>
  <c r="N37" i="1"/>
  <c r="AO36" i="1"/>
  <c r="AN36" i="1"/>
  <c r="AK36" i="1"/>
  <c r="AJ36" i="1"/>
  <c r="AI36" i="1"/>
  <c r="AH36" i="1"/>
  <c r="AG36" i="1"/>
  <c r="AF36" i="1"/>
  <c r="AE36" i="1"/>
  <c r="Z36" i="1"/>
  <c r="Y36" i="1"/>
  <c r="X36" i="1"/>
  <c r="W36" i="1"/>
  <c r="V36" i="1"/>
  <c r="Q36" i="1"/>
  <c r="P36" i="1"/>
  <c r="O36" i="1"/>
  <c r="N36" i="1"/>
  <c r="AO35" i="1"/>
  <c r="AN35" i="1"/>
  <c r="AK35" i="1"/>
  <c r="AJ35" i="1"/>
  <c r="AI35" i="1"/>
  <c r="AH35" i="1"/>
  <c r="AG35" i="1"/>
  <c r="AF35" i="1"/>
  <c r="AE35" i="1"/>
  <c r="Z35" i="1"/>
  <c r="Y35" i="1"/>
  <c r="X35" i="1"/>
  <c r="W35" i="1"/>
  <c r="V35" i="1"/>
  <c r="Q35" i="1"/>
  <c r="P35" i="1"/>
  <c r="O35" i="1"/>
  <c r="N35" i="1"/>
  <c r="AO34" i="1"/>
  <c r="AN34" i="1"/>
  <c r="AK34" i="1"/>
  <c r="AJ34" i="1"/>
  <c r="AI34" i="1"/>
  <c r="AH34" i="1"/>
  <c r="AG34" i="1"/>
  <c r="AF34" i="1"/>
  <c r="AE34" i="1"/>
  <c r="Z34" i="1"/>
  <c r="Y34" i="1"/>
  <c r="X34" i="1"/>
  <c r="W34" i="1"/>
  <c r="V34" i="1"/>
  <c r="Q34" i="1"/>
  <c r="P34" i="1"/>
  <c r="O34" i="1"/>
  <c r="N34" i="1"/>
  <c r="AO33" i="1"/>
  <c r="AN33" i="1"/>
  <c r="AK33" i="1"/>
  <c r="AJ33" i="1"/>
  <c r="AI33" i="1"/>
  <c r="AH33" i="1"/>
  <c r="AG33" i="1"/>
  <c r="AF33" i="1"/>
  <c r="AE33" i="1"/>
  <c r="Z33" i="1"/>
  <c r="Y33" i="1"/>
  <c r="X33" i="1"/>
  <c r="W33" i="1"/>
  <c r="V33" i="1"/>
  <c r="Q33" i="1"/>
  <c r="P33" i="1"/>
  <c r="O33" i="1"/>
  <c r="N33" i="1"/>
  <c r="AO32" i="1"/>
  <c r="AN32" i="1"/>
  <c r="AK32" i="1"/>
  <c r="AJ32" i="1"/>
  <c r="AI32" i="1"/>
  <c r="AH32" i="1"/>
  <c r="AG32" i="1"/>
  <c r="AF32" i="1"/>
  <c r="AE32" i="1"/>
  <c r="Z32" i="1"/>
  <c r="Y32" i="1"/>
  <c r="X32" i="1"/>
  <c r="W32" i="1"/>
  <c r="V32" i="1"/>
  <c r="Q32" i="1"/>
  <c r="P32" i="1"/>
  <c r="O32" i="1"/>
  <c r="N32" i="1"/>
  <c r="AO31" i="1"/>
  <c r="AN31" i="1"/>
  <c r="AK31" i="1"/>
  <c r="AJ31" i="1"/>
  <c r="AI31" i="1"/>
  <c r="AH31" i="1"/>
  <c r="AG31" i="1"/>
  <c r="AF31" i="1"/>
  <c r="AE31" i="1"/>
  <c r="Z31" i="1"/>
  <c r="Y31" i="1"/>
  <c r="X31" i="1"/>
  <c r="W31" i="1"/>
  <c r="V31" i="1"/>
  <c r="Q31" i="1"/>
  <c r="P31" i="1"/>
  <c r="O31" i="1"/>
  <c r="N31" i="1"/>
  <c r="AO30" i="1"/>
  <c r="Z30" i="1" s="1"/>
  <c r="AN30" i="1"/>
  <c r="AK30" i="1"/>
  <c r="AJ30" i="1"/>
  <c r="AI30" i="1"/>
  <c r="AH30" i="1"/>
  <c r="AG30" i="1"/>
  <c r="AF30" i="1"/>
  <c r="AE30" i="1"/>
  <c r="X30" i="1"/>
  <c r="V30" i="1"/>
  <c r="Q30" i="1"/>
  <c r="P30" i="1"/>
  <c r="O30" i="1"/>
  <c r="N30" i="1"/>
  <c r="AO29" i="1"/>
  <c r="W29" i="1" s="1"/>
  <c r="AN29" i="1"/>
  <c r="AK29" i="1"/>
  <c r="AJ29" i="1"/>
  <c r="AI29" i="1"/>
  <c r="AH29" i="1"/>
  <c r="AG29" i="1"/>
  <c r="AF29" i="1"/>
  <c r="AE29" i="1"/>
  <c r="X29" i="1"/>
  <c r="V29" i="1"/>
  <c r="Q29" i="1"/>
  <c r="P29" i="1"/>
  <c r="O29" i="1"/>
  <c r="N29" i="1"/>
  <c r="AO28" i="1"/>
  <c r="AN28" i="1"/>
  <c r="AK28" i="1"/>
  <c r="AJ28" i="1"/>
  <c r="AI28" i="1"/>
  <c r="AH28" i="1"/>
  <c r="AG28" i="1"/>
  <c r="AF28" i="1"/>
  <c r="AE28" i="1"/>
  <c r="Z28" i="1"/>
  <c r="Y28" i="1"/>
  <c r="X28" i="1"/>
  <c r="W28" i="1"/>
  <c r="V28" i="1"/>
  <c r="Q28" i="1"/>
  <c r="P28" i="1"/>
  <c r="O28" i="1"/>
  <c r="N28" i="1"/>
  <c r="AO27" i="1"/>
  <c r="AN27" i="1"/>
  <c r="AK27" i="1"/>
  <c r="AJ27" i="1"/>
  <c r="AI27" i="1"/>
  <c r="AH27" i="1"/>
  <c r="AG27" i="1"/>
  <c r="AF27" i="1"/>
  <c r="AE27" i="1"/>
  <c r="Z27" i="1"/>
  <c r="Y27" i="1"/>
  <c r="X27" i="1"/>
  <c r="W27" i="1"/>
  <c r="V27" i="1"/>
  <c r="Q27" i="1"/>
  <c r="P27" i="1"/>
  <c r="O27" i="1"/>
  <c r="N27" i="1"/>
  <c r="AO26" i="1"/>
  <c r="AN26" i="1"/>
  <c r="AK26" i="1"/>
  <c r="AJ26" i="1"/>
  <c r="AI26" i="1"/>
  <c r="AH26" i="1"/>
  <c r="AG26" i="1"/>
  <c r="AF26" i="1"/>
  <c r="AE26" i="1"/>
  <c r="Z26" i="1"/>
  <c r="Y26" i="1"/>
  <c r="X26" i="1"/>
  <c r="W26" i="1"/>
  <c r="V26" i="1"/>
  <c r="Q26" i="1"/>
  <c r="P26" i="1"/>
  <c r="O26" i="1"/>
  <c r="N26" i="1"/>
  <c r="AO25" i="1"/>
  <c r="AN25" i="1"/>
  <c r="AK25" i="1"/>
  <c r="AJ25" i="1"/>
  <c r="AI25" i="1"/>
  <c r="AH25" i="1"/>
  <c r="AG25" i="1"/>
  <c r="AF25" i="1"/>
  <c r="AE25" i="1"/>
  <c r="Z25" i="1"/>
  <c r="Y25" i="1"/>
  <c r="X25" i="1"/>
  <c r="W25" i="1"/>
  <c r="V25" i="1"/>
  <c r="Q25" i="1"/>
  <c r="P25" i="1"/>
  <c r="O25" i="1"/>
  <c r="N25" i="1"/>
  <c r="AO24" i="1"/>
  <c r="AN24" i="1"/>
  <c r="AK24" i="1"/>
  <c r="AJ24" i="1"/>
  <c r="AI24" i="1"/>
  <c r="AH24" i="1"/>
  <c r="AG24" i="1"/>
  <c r="AF24" i="1"/>
  <c r="AE24" i="1"/>
  <c r="Z24" i="1"/>
  <c r="Y24" i="1"/>
  <c r="X24" i="1"/>
  <c r="W24" i="1"/>
  <c r="V24" i="1"/>
  <c r="Q24" i="1"/>
  <c r="P24" i="1"/>
  <c r="O24" i="1"/>
  <c r="N24" i="1"/>
  <c r="AO23" i="1"/>
  <c r="AN23" i="1"/>
  <c r="AK23" i="1"/>
  <c r="AJ23" i="1"/>
  <c r="AI23" i="1"/>
  <c r="AH23" i="1"/>
  <c r="AG23" i="1"/>
  <c r="AF23" i="1"/>
  <c r="AE23" i="1"/>
  <c r="Z23" i="1"/>
  <c r="Y23" i="1"/>
  <c r="X23" i="1"/>
  <c r="W23" i="1"/>
  <c r="V23" i="1"/>
  <c r="Q23" i="1"/>
  <c r="P23" i="1"/>
  <c r="O23" i="1"/>
  <c r="N23" i="1"/>
  <c r="AO22" i="1"/>
  <c r="AN22" i="1"/>
  <c r="AK22" i="1"/>
  <c r="AJ22" i="1"/>
  <c r="AI22" i="1"/>
  <c r="AH22" i="1"/>
  <c r="AG22" i="1"/>
  <c r="AF22" i="1"/>
  <c r="AE22" i="1"/>
  <c r="Z22" i="1"/>
  <c r="Y22" i="1"/>
  <c r="X22" i="1"/>
  <c r="W22" i="1"/>
  <c r="V22" i="1"/>
  <c r="Q22" i="1"/>
  <c r="P22" i="1"/>
  <c r="O22" i="1"/>
  <c r="N22" i="1"/>
  <c r="AO21" i="1"/>
  <c r="AN21" i="1"/>
  <c r="AK21" i="1"/>
  <c r="AJ21" i="1"/>
  <c r="AI21" i="1"/>
  <c r="AH21" i="1"/>
  <c r="AG21" i="1"/>
  <c r="AF21" i="1"/>
  <c r="AE21" i="1"/>
  <c r="Z21" i="1"/>
  <c r="Y21" i="1"/>
  <c r="X21" i="1"/>
  <c r="W21" i="1"/>
  <c r="V21" i="1"/>
  <c r="Q21" i="1"/>
  <c r="P21" i="1"/>
  <c r="O21" i="1"/>
  <c r="N21" i="1"/>
  <c r="AO20" i="1"/>
  <c r="AN20" i="1"/>
  <c r="AK20" i="1"/>
  <c r="AJ20" i="1"/>
  <c r="AI20" i="1"/>
  <c r="AH20" i="1"/>
  <c r="AG20" i="1"/>
  <c r="AF20" i="1"/>
  <c r="AE20" i="1"/>
  <c r="Z20" i="1"/>
  <c r="Y20" i="1"/>
  <c r="X20" i="1"/>
  <c r="W20" i="1"/>
  <c r="V20" i="1"/>
  <c r="Q20" i="1"/>
  <c r="P20" i="1"/>
  <c r="O20" i="1"/>
  <c r="N20" i="1"/>
  <c r="AO19" i="1"/>
  <c r="AN19" i="1"/>
  <c r="AK19" i="1"/>
  <c r="AJ19" i="1"/>
  <c r="AI19" i="1"/>
  <c r="AH19" i="1"/>
  <c r="AG19" i="1"/>
  <c r="AF19" i="1"/>
  <c r="AE19" i="1"/>
  <c r="Z19" i="1"/>
  <c r="Y19" i="1"/>
  <c r="X19" i="1"/>
  <c r="W19" i="1"/>
  <c r="V19" i="1"/>
  <c r="Q19" i="1"/>
  <c r="P19" i="1"/>
  <c r="O19" i="1"/>
  <c r="N19" i="1"/>
  <c r="AO18" i="1"/>
  <c r="AN18" i="1"/>
  <c r="AK18" i="1"/>
  <c r="AJ18" i="1"/>
  <c r="AI18" i="1"/>
  <c r="AH18" i="1"/>
  <c r="AG18" i="1"/>
  <c r="AF18" i="1"/>
  <c r="AE18" i="1"/>
  <c r="Z18" i="1"/>
  <c r="Y18" i="1"/>
  <c r="X18" i="1"/>
  <c r="W18" i="1"/>
  <c r="V18" i="1"/>
  <c r="Q18" i="1"/>
  <c r="P18" i="1"/>
  <c r="O18" i="1"/>
  <c r="N18" i="1"/>
  <c r="AO17" i="1"/>
  <c r="AN17" i="1"/>
  <c r="AK17" i="1"/>
  <c r="AJ17" i="1"/>
  <c r="AI17" i="1"/>
  <c r="AH17" i="1"/>
  <c r="AG17" i="1"/>
  <c r="AF17" i="1"/>
  <c r="AE17" i="1"/>
  <c r="Z17" i="1"/>
  <c r="Y17" i="1"/>
  <c r="X17" i="1"/>
  <c r="W17" i="1"/>
  <c r="V17" i="1"/>
  <c r="Q17" i="1"/>
  <c r="P17" i="1"/>
  <c r="O17" i="1"/>
  <c r="N17" i="1"/>
  <c r="AO16" i="1"/>
  <c r="AN16" i="1"/>
  <c r="AK16" i="1"/>
  <c r="AJ16" i="1"/>
  <c r="AI16" i="1"/>
  <c r="AH16" i="1"/>
  <c r="AG16" i="1"/>
  <c r="AF16" i="1"/>
  <c r="AE16" i="1"/>
  <c r="Z16" i="1"/>
  <c r="Y16" i="1"/>
  <c r="X16" i="1"/>
  <c r="W16" i="1"/>
  <c r="V16" i="1"/>
  <c r="Q16" i="1"/>
  <c r="P16" i="1"/>
  <c r="O16" i="1"/>
  <c r="N16" i="1"/>
  <c r="AO15" i="1"/>
  <c r="AN15" i="1"/>
  <c r="AK15" i="1"/>
  <c r="AJ15" i="1"/>
  <c r="AI15" i="1"/>
  <c r="AH15" i="1"/>
  <c r="AG15" i="1"/>
  <c r="AF15" i="1"/>
  <c r="AE15" i="1"/>
  <c r="Z15" i="1"/>
  <c r="Y15" i="1"/>
  <c r="X15" i="1"/>
  <c r="W15" i="1"/>
  <c r="V15" i="1"/>
  <c r="Q15" i="1"/>
  <c r="P15" i="1"/>
  <c r="O15" i="1"/>
  <c r="N15" i="1"/>
  <c r="AO14" i="1"/>
  <c r="AN14" i="1"/>
  <c r="AK14" i="1"/>
  <c r="AJ14" i="1"/>
  <c r="AI14" i="1"/>
  <c r="AH14" i="1"/>
  <c r="AG14" i="1"/>
  <c r="AF14" i="1"/>
  <c r="AE14" i="1"/>
  <c r="Z14" i="1"/>
  <c r="Y14" i="1"/>
  <c r="X14" i="1"/>
  <c r="W14" i="1"/>
  <c r="V14" i="1"/>
  <c r="Q14" i="1"/>
  <c r="P14" i="1"/>
  <c r="O14" i="1"/>
  <c r="N14" i="1"/>
  <c r="AO13" i="1"/>
  <c r="AN13" i="1"/>
  <c r="AK13" i="1"/>
  <c r="AJ13" i="1"/>
  <c r="AI13" i="1"/>
  <c r="AH13" i="1"/>
  <c r="AG13" i="1"/>
  <c r="AF13" i="1"/>
  <c r="AE13" i="1"/>
  <c r="Z13" i="1"/>
  <c r="Y13" i="1"/>
  <c r="X13" i="1"/>
  <c r="W13" i="1"/>
  <c r="V13" i="1"/>
  <c r="Q13" i="1"/>
  <c r="P13" i="1"/>
  <c r="O13" i="1"/>
  <c r="N13" i="1"/>
  <c r="AO12" i="1"/>
  <c r="AN12" i="1"/>
  <c r="AK12" i="1"/>
  <c r="AJ12" i="1"/>
  <c r="AI12" i="1"/>
  <c r="AH12" i="1"/>
  <c r="AG12" i="1"/>
  <c r="AF12" i="1"/>
  <c r="AE12" i="1"/>
  <c r="Z12" i="1"/>
  <c r="Y12" i="1"/>
  <c r="X12" i="1"/>
  <c r="W12" i="1"/>
  <c r="V12" i="1"/>
  <c r="Q12" i="1"/>
  <c r="P12" i="1"/>
  <c r="O12" i="1"/>
  <c r="N12" i="1"/>
  <c r="AO11" i="1"/>
  <c r="AN11" i="1"/>
  <c r="AK11" i="1"/>
  <c r="AJ11" i="1"/>
  <c r="AI11" i="1"/>
  <c r="AH11" i="1"/>
  <c r="AG11" i="1"/>
  <c r="AF11" i="1"/>
  <c r="AE11" i="1"/>
  <c r="Z11" i="1"/>
  <c r="Y11" i="1"/>
  <c r="X11" i="1"/>
  <c r="W11" i="1"/>
  <c r="V11" i="1"/>
  <c r="Q11" i="1"/>
  <c r="P11" i="1"/>
  <c r="O11" i="1"/>
  <c r="N11" i="1"/>
  <c r="AO10" i="1"/>
  <c r="AA10" i="1" s="1"/>
  <c r="AN10" i="1"/>
  <c r="AK10" i="1"/>
  <c r="AJ10" i="1"/>
  <c r="AI10" i="1"/>
  <c r="AH10" i="1"/>
  <c r="AG10" i="1"/>
  <c r="AF10" i="1"/>
  <c r="AE10" i="1"/>
  <c r="Y10" i="1"/>
  <c r="X10" i="1"/>
  <c r="V10" i="1"/>
  <c r="Q10" i="1"/>
  <c r="P10" i="1"/>
  <c r="O10" i="1"/>
  <c r="N10" i="1"/>
  <c r="AO9" i="1"/>
  <c r="W9" i="1" s="1"/>
  <c r="AN9" i="1"/>
  <c r="AK9" i="1"/>
  <c r="AJ9" i="1"/>
  <c r="AI9" i="1"/>
  <c r="AH9" i="1"/>
  <c r="AG9" i="1"/>
  <c r="AF9" i="1"/>
  <c r="AE9" i="1"/>
  <c r="Y9" i="1"/>
  <c r="X9" i="1"/>
  <c r="V9" i="1"/>
  <c r="Q9" i="1"/>
  <c r="P9" i="1"/>
  <c r="O9" i="1"/>
  <c r="N9" i="1"/>
  <c r="AO8" i="1"/>
  <c r="Z8" i="1" s="1"/>
  <c r="AN8" i="1"/>
  <c r="AK8" i="1"/>
  <c r="AJ8" i="1"/>
  <c r="AI8" i="1"/>
  <c r="AH8" i="1"/>
  <c r="AG8" i="1"/>
  <c r="AF8" i="1"/>
  <c r="AE8" i="1"/>
  <c r="Y8" i="1"/>
  <c r="X8" i="1"/>
  <c r="V8" i="1"/>
  <c r="Q8" i="1"/>
  <c r="P8" i="1"/>
  <c r="O8" i="1"/>
  <c r="N8" i="1"/>
  <c r="AO7" i="1"/>
  <c r="AN7" i="1"/>
  <c r="AK7" i="1"/>
  <c r="AJ7" i="1"/>
  <c r="AI7" i="1"/>
  <c r="AH7" i="1"/>
  <c r="AG7" i="1"/>
  <c r="AF7" i="1"/>
  <c r="AE7" i="1"/>
  <c r="Z7" i="1"/>
  <c r="Y7" i="1"/>
  <c r="X7" i="1"/>
  <c r="W7" i="1"/>
  <c r="V7" i="1"/>
  <c r="Q7" i="1"/>
  <c r="P7" i="1"/>
  <c r="O7" i="1"/>
  <c r="N7" i="1"/>
  <c r="AO6" i="1"/>
  <c r="Z6" i="1" s="1"/>
  <c r="AN6" i="1"/>
  <c r="AK6" i="1"/>
  <c r="AJ6" i="1"/>
  <c r="AI6" i="1"/>
  <c r="AH6" i="1"/>
  <c r="AG6" i="1"/>
  <c r="AF6" i="1"/>
  <c r="AE6" i="1"/>
  <c r="X6" i="1"/>
  <c r="W6" i="1"/>
  <c r="V6" i="1"/>
  <c r="Q6" i="1"/>
  <c r="P6" i="1"/>
  <c r="O6" i="1"/>
  <c r="N6" i="1"/>
  <c r="AO5" i="1"/>
  <c r="AN5" i="1"/>
  <c r="AK5" i="1"/>
  <c r="AJ5" i="1"/>
  <c r="AI5" i="1"/>
  <c r="AH5" i="1"/>
  <c r="AG5" i="1"/>
  <c r="AF5" i="1"/>
  <c r="AE5" i="1"/>
  <c r="Z5" i="1"/>
  <c r="Y5" i="1"/>
  <c r="X5" i="1"/>
  <c r="W5" i="1"/>
  <c r="V5" i="1"/>
  <c r="Q5" i="1"/>
  <c r="P5" i="1"/>
  <c r="O5" i="1"/>
  <c r="N5" i="1"/>
  <c r="AO4" i="1"/>
  <c r="AN4" i="1"/>
  <c r="AK4" i="1"/>
  <c r="AJ4" i="1"/>
  <c r="AI4" i="1"/>
  <c r="AH4" i="1"/>
  <c r="AG4" i="1"/>
  <c r="AF4" i="1"/>
  <c r="AE4" i="1"/>
  <c r="Z4" i="1"/>
  <c r="Y4" i="1"/>
  <c r="X4" i="1"/>
  <c r="W4" i="1"/>
  <c r="V4" i="1"/>
  <c r="Q4" i="1"/>
  <c r="P4" i="1"/>
  <c r="O4" i="1"/>
  <c r="N4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W10" i="1" l="1"/>
  <c r="AA8" i="1"/>
  <c r="AA52" i="1"/>
  <c r="AA9" i="1"/>
  <c r="AA29" i="1"/>
  <c r="AA6" i="1"/>
  <c r="AA30" i="1"/>
  <c r="W52" i="1"/>
  <c r="Y52" i="1"/>
  <c r="Z9" i="1"/>
  <c r="Y30" i="1"/>
  <c r="Y6" i="1"/>
  <c r="Z10" i="1"/>
  <c r="W30" i="1"/>
  <c r="Z29" i="1"/>
  <c r="Z52" i="1"/>
  <c r="Y29" i="1"/>
  <c r="W8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BE90" i="1" l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BE89" i="1" l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BE88" i="1" l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BE83" i="1" l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D83" i="1" l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BD77" i="1" l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K3" i="1" l="1"/>
  <c r="AB3" i="1"/>
  <c r="S3" i="1"/>
  <c r="AE3" i="1" l="1"/>
  <c r="AA3" i="1"/>
  <c r="Z3" i="1"/>
  <c r="Y3" i="1"/>
  <c r="X3" i="1"/>
  <c r="W3" i="1"/>
  <c r="AO3" i="1" l="1"/>
  <c r="AN3" i="1"/>
  <c r="V3" i="1"/>
  <c r="AJ3" i="1" l="1"/>
  <c r="AI3" i="1"/>
  <c r="AH3" i="1"/>
  <c r="AG3" i="1"/>
  <c r="AF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</authors>
  <commentList>
    <comment ref="L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L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</commentList>
</comments>
</file>

<file path=xl/sharedStrings.xml><?xml version="1.0" encoding="utf-8"?>
<sst xmlns="http://schemas.openxmlformats.org/spreadsheetml/2006/main" count="1245" uniqueCount="269">
  <si>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</si>
  <si>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</si>
  <si>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</si>
  <si>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</si>
  <si>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</si>
  <si>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</si>
  <si>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</si>
  <si>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</si>
  <si>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</si>
  <si>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</si>
  <si>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</si>
  <si>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</si>
  <si>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</si>
  <si>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</si>
  <si>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</si>
  <si>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</si>
  <si>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</si>
  <si>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</si>
  <si>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</si>
  <si>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</si>
  <si>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</si>
  <si>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</si>
  <si>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</si>
  <si>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</si>
  <si>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</si>
  <si>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</si>
  <si>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</si>
  <si>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</si>
  <si>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</si>
  <si>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</si>
  <si>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</si>
  <si>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</si>
  <si>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</si>
  <si>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</si>
  <si>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</si>
  <si>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</si>
  <si>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</si>
  <si>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</si>
  <si>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</si>
  <si>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</si>
  <si>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</si>
  <si>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</si>
  <si>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</si>
  <si>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</si>
  <si>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</si>
  <si>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</si>
  <si>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</si>
  <si>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</si>
  <si>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</si>
  <si>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</si>
  <si>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</si>
  <si>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</si>
  <si>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</si>
  <si>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</si>
  <si>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</si>
  <si>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</si>
  <si>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</si>
  <si>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</si>
  <si>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</si>
  <si>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</si>
  <si>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</si>
  <si>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</si>
  <si>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</si>
  <si>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</si>
  <si>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</si>
  <si>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</si>
  <si>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</si>
  <si>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</si>
  <si>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</si>
  <si>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</si>
  <si>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</si>
  <si>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</si>
  <si>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</si>
  <si>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</si>
  <si>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</si>
  <si>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</si>
  <si>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</si>
  <si>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</si>
  <si>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</si>
  <si>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</si>
  <si>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</si>
  <si>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</si>
  <si>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</si>
  <si>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</si>
  <si>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</si>
  <si>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</si>
  <si>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</si>
  <si>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</si>
  <si>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</si>
  <si>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</si>
  <si>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</si>
  <si>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</si>
  <si>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</si>
  <si>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</si>
  <si>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</si>
  <si>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</si>
  <si>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</si>
  <si>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</si>
  <si>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</si>
  <si>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</si>
  <si>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</si>
  <si>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</si>
  <si>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</si>
  <si>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</si>
  <si>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</si>
  <si>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</si>
  <si>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</si>
  <si>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</si>
  <si>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</si>
  <si>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</si>
  <si>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</si>
  <si>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</si>
  <si>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</si>
  <si>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</si>
  <si>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</si>
  <si>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</si>
  <si>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</si>
  <si>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</si>
  <si>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</si>
  <si>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</si>
  <si>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</si>
  <si>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</si>
  <si>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</si>
  <si>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</si>
  <si>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</si>
  <si>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</si>
  <si>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</si>
  <si>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</si>
  <si>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</si>
  <si>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</si>
  <si>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</si>
  <si>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</si>
  <si>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</si>
  <si>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</si>
  <si>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</si>
  <si>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</si>
  <si>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</si>
  <si>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</si>
  <si>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</si>
  <si>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</si>
  <si>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</si>
  <si>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</si>
  <si>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</si>
  <si>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</si>
  <si>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</si>
  <si>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</si>
  <si>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</si>
  <si>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</si>
  <si>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</si>
  <si>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</si>
  <si>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</si>
  <si>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</si>
  <si>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</si>
  <si>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</si>
  <si>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</si>
  <si>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</si>
  <si>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</si>
  <si>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</si>
  <si>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</si>
  <si>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</si>
  <si>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</si>
  <si>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</si>
  <si>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</si>
  <si>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</si>
  <si>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</si>
  <si>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</si>
  <si>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</si>
  <si>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</si>
  <si>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</si>
  <si>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</si>
  <si>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</si>
  <si>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</si>
  <si>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</si>
  <si>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</si>
  <si>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</si>
  <si>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</si>
  <si>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</si>
  <si>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</si>
  <si>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</si>
  <si>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</si>
  <si>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</si>
  <si>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</si>
  <si>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</si>
  <si>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</si>
  <si>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</si>
  <si>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</si>
  <si>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</si>
  <si>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</si>
  <si>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</si>
  <si>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</si>
  <si>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</si>
  <si>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</si>
  <si>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</si>
  <si>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</si>
  <si>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</si>
  <si>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</si>
  <si>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</si>
  <si>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</si>
  <si>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</si>
  <si>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</si>
  <si>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</si>
  <si>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</si>
  <si>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</si>
  <si>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</si>
  <si>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</si>
  <si>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</si>
  <si>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</si>
  <si>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</si>
  <si>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</si>
  <si>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</si>
  <si>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</si>
  <si>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</si>
  <si>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</si>
  <si>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</si>
  <si>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</si>
  <si>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</si>
  <si>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</si>
  <si>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</si>
  <si>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</si>
  <si>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</si>
  <si>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</si>
  <si>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</si>
  <si>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</si>
  <si>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</si>
  <si>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</si>
  <si>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</si>
  <si>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</si>
  <si>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</si>
  <si>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</si>
  <si>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</si>
  <si>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</si>
  <si>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</si>
  <si>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</si>
  <si>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</si>
  <si>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</si>
  <si>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</si>
  <si>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</si>
  <si>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</si>
  <si>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</si>
  <si>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</si>
  <si>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</si>
  <si>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</si>
  <si>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</si>
  <si>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</si>
  <si>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</si>
  <si>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</si>
  <si>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</si>
  <si>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</si>
  <si>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</si>
  <si>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</si>
  <si>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</si>
  <si>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</si>
  <si>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>https://boardgamegeek.com/boardgame/233078/twilight-imperium-fourth-edition</t>
  </si>
  <si>
    <t xml:space="preserve">Henrik_first </t>
  </si>
  <si>
    <t>Twilight Imperium: Fourth Edition</t>
  </si>
  <si>
    <t>https://boardgamegeek.com/boardgame/246900/eclipse-second-dawn-for-the-galaxy</t>
  </si>
  <si>
    <t>https://boardgamegeek.com/boardgame/319966/the-king-is-dead-second-edition</t>
  </si>
  <si>
    <t>The King is Dead</t>
  </si>
  <si>
    <t>Eclipse: Second Dawn</t>
  </si>
  <si>
    <t>Flamme Rouge</t>
  </si>
  <si>
    <t>https://boardgamegeek.com/boardgame/199478/flamme-rouge</t>
  </si>
  <si>
    <t>LasseN</t>
  </si>
  <si>
    <t>LasseN_first</t>
  </si>
  <si>
    <t>LasseN_last</t>
  </si>
  <si>
    <t>LasseN_played</t>
  </si>
  <si>
    <t>HETMN</t>
  </si>
  <si>
    <t>HETMN Total</t>
  </si>
  <si>
    <t>HETN</t>
  </si>
  <si>
    <t>HETN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</si>
</sst>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4" fillId="0" borderId="0" xfId="1"/>
    <xf numFmtId="166" fontId="0" fillId="0" borderId="0" xfId="0" applyNumberFormat="1"/>
    <xf numFmtId="0" fontId="0" fillId="0" borderId="0" xfId="0" applyAlignment="1">
      <alignment horizontal="center" vertical="center"/>
    </xf>
    <xf numFmtId="3" fontId="5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419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horizontal="center" vertical="center" wrapText="1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E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BD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P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3.687435995373" createdVersion="7" refreshedVersion="7" minRefreshableVersion="3" recordCount="166" xr:uid="{68A06308-71B6-4A34-8972-BBEF353C518E}">
  <cacheSource type="worksheet">
    <worksheetSource ref="A1:BE380" sheet="Games"/>
  </cacheSource>
  <cacheFields count="61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 count="64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"/>
        <s v="The King is Dead"/>
        <s v="Flamme Rouge"/>
        <m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Eclipse: Second Dawn for the Galaxy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8">
        <n v="4.32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n v="3.65"/>
        <n v="2.17"/>
        <n v="1.7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5.413423148151" createdVersion="6" refreshedVersion="7" minRefreshableVersion="3" recordCount="166" xr:uid="{00000000-000A-0000-FFFF-FFFF0C000000}">
  <cacheSource type="worksheet">
    <worksheetSource ref="A1:AP380" sheet="Games"/>
  </cacheSource>
  <cacheFields count="50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 count="65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"/>
        <s v="The King is Dead"/>
        <s v="Flamme Rouge"/>
        <m/>
        <s v="_x000a_Architects of the West Kingdom" u="1"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Eclipse: Second Dawn for the Galaxy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LasseN" numFmtId="0">
      <sharedItems containsString="0" containsBlank="1" containsNumber="1" containsInteger="1" minValue="2" maxValue="4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31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MN"/>
        <s v="HETN"/>
        <m/>
        <s v="HETO" u="1"/>
        <s v="HETOM" u="1"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Lasse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Lass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Lass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5.414152430552" createdVersion="7" refreshedVersion="7" minRefreshableVersion="3" recordCount="166" xr:uid="{A87489EA-7B23-4E3D-B97C-58D4A840F740}">
  <cacheSource type="worksheet">
    <worksheetSource ref="A1:BF300" sheet="Games"/>
  </cacheSource>
  <cacheFields count="63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LasseN" numFmtId="0">
      <sharedItems containsString="0" containsBlank="1" containsNumber="1" containsInteger="1" minValue="2" maxValue="4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MN"/>
        <s v="HETN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Lasse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Lass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Lass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4"/>
        <n v="3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/>
    </cacheField>
    <cacheField name="Unique_Date" numFmtId="0">
      <sharedItems containsString="0" containsBlank="1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1"/>
    <n v="0"/>
    <n v="0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0"/>
    <n v="0"/>
    <n v="0"/>
    <x v="44"/>
  </r>
  <r>
    <d v="2025-02-26T00:00:00"/>
    <x v="45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26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3-12T00:00:00"/>
    <x v="4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d v="2025-07-30T00:00:00"/>
    <x v="41"/>
    <s v="Torben's"/>
    <m/>
    <n v="4"/>
    <n v="2"/>
    <m/>
    <n v="1"/>
    <m/>
    <m/>
    <n v="3"/>
    <x v="25"/>
    <m/>
    <n v="0"/>
    <n v="0"/>
    <s v=""/>
    <n v="1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5-08-13T00:00:00"/>
    <x v="49"/>
    <s v="Torben's"/>
    <m/>
    <n v="3"/>
    <n v="2"/>
    <m/>
    <n v="1"/>
    <m/>
    <m/>
    <n v="4"/>
    <x v="25"/>
    <m/>
    <n v="0"/>
    <n v="0"/>
    <s v=""/>
    <n v="1"/>
    <s v=""/>
    <s v=""/>
    <n v="0"/>
    <s v=""/>
    <n v="0"/>
    <n v="0"/>
    <s v=""/>
    <n v="0"/>
    <s v=""/>
    <s v=""/>
    <n v="1"/>
    <n v="0"/>
    <n v="1"/>
    <n v="1"/>
    <n v="0"/>
    <n v="1"/>
    <n v="0"/>
    <n v="0"/>
    <n v="1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5-08-13T00:00:00"/>
    <x v="52"/>
    <s v="Torben's"/>
    <m/>
    <n v="1"/>
    <n v="3"/>
    <m/>
    <n v="4"/>
    <m/>
    <m/>
    <n v="2"/>
    <x v="25"/>
    <m/>
    <n v="1"/>
    <n v="0"/>
    <s v=""/>
    <n v="0"/>
    <s v=""/>
    <s v=""/>
    <n v="0"/>
    <s v=""/>
    <n v="0"/>
    <n v="0"/>
    <s v=""/>
    <n v="1"/>
    <s v=""/>
    <s v=""/>
    <n v="0"/>
    <n v="0"/>
    <n v="1"/>
    <n v="1"/>
    <n v="0"/>
    <n v="1"/>
    <n v="0"/>
    <n v="0"/>
    <n v="1"/>
    <n v="4"/>
    <x v="0"/>
    <n v="0"/>
    <n v="0"/>
    <n v="0"/>
    <n v="0"/>
    <n v="0"/>
    <n v="0"/>
    <n v="0"/>
    <n v="0"/>
    <n v="0"/>
    <n v="1"/>
    <n v="0"/>
    <n v="1"/>
    <n v="1"/>
    <n v="1"/>
    <x v="46"/>
  </r>
  <r>
    <m/>
    <x v="53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x v="0"/>
    <s v="Torben's"/>
    <n v="2"/>
    <m/>
    <n v="2"/>
    <n v="2"/>
    <n v="1"/>
    <m/>
    <m/>
    <m/>
    <m/>
    <x v="0"/>
    <n v="0"/>
    <s v=""/>
    <n v="0"/>
    <n v="0"/>
    <n v="1"/>
    <s v=""/>
    <s v=""/>
    <s v=""/>
    <s v=""/>
    <n v="1"/>
    <s v=""/>
    <n v="1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5-30T00:00:00"/>
    <x v="1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19-05-30T00:00:00"/>
    <x v="2"/>
    <s v="Torben's"/>
    <n v="2"/>
    <m/>
    <n v="3"/>
    <n v="4"/>
    <n v="1"/>
    <m/>
    <m/>
    <m/>
    <m/>
    <x v="0"/>
    <n v="0"/>
    <s v=""/>
    <n v="0"/>
    <n v="0"/>
    <n v="1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5-30T00:00:00"/>
    <x v="2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6-17T00:00:00"/>
    <x v="3"/>
    <s v="Erdem's"/>
    <m/>
    <m/>
    <n v="3"/>
    <n v="3"/>
    <n v="3"/>
    <m/>
    <m/>
    <m/>
    <m/>
    <x v="1"/>
    <s v=""/>
    <s v=""/>
    <n v="0"/>
    <n v="0"/>
    <n v="0"/>
    <s v=""/>
    <s v=""/>
    <s v=""/>
    <s v=""/>
    <s v=""/>
    <s v=""/>
    <n v="1"/>
    <n v="1"/>
    <n v="1"/>
    <s v=""/>
    <s v=""/>
    <s v=""/>
    <s v=""/>
    <n v="0"/>
    <n v="0"/>
    <n v="1"/>
    <n v="1"/>
    <n v="1"/>
    <n v="0"/>
    <n v="0"/>
    <n v="0"/>
    <n v="0"/>
    <n v="3"/>
    <x v="1"/>
  </r>
  <r>
    <d v="2019-06-17T00:00:00"/>
    <x v="4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</r>
  <r>
    <d v="2019-06-21T00:00:00"/>
    <x v="3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n v="3"/>
    <x v="1"/>
  </r>
  <r>
    <d v="2019-06-26T00:00:00"/>
    <x v="5"/>
    <s v="Torben's"/>
    <n v="1"/>
    <m/>
    <m/>
    <n v="3"/>
    <n v="3"/>
    <m/>
    <m/>
    <m/>
    <m/>
    <x v="2"/>
    <n v="1"/>
    <s v=""/>
    <s v=""/>
    <n v="0"/>
    <n v="0"/>
    <s v=""/>
    <s v=""/>
    <s v=""/>
    <s v=""/>
    <n v="0"/>
    <s v=""/>
    <s v=""/>
    <n v="1"/>
    <n v="1"/>
    <s v=""/>
    <s v=""/>
    <s v=""/>
    <s v=""/>
    <n v="1"/>
    <n v="0"/>
    <n v="0"/>
    <n v="1"/>
    <n v="1"/>
    <n v="0"/>
    <n v="0"/>
    <n v="0"/>
    <n v="0"/>
    <n v="3"/>
    <x v="0"/>
  </r>
  <r>
    <d v="2019-07-02T00:00:00"/>
    <x v="6"/>
    <s v="Jakob's"/>
    <n v="2"/>
    <m/>
    <n v="1"/>
    <n v="4"/>
    <n v="3"/>
    <m/>
    <m/>
    <m/>
    <m/>
    <x v="0"/>
    <n v="0"/>
    <s v=""/>
    <n v="1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7-02T00:00:00"/>
    <x v="2"/>
    <s v="Jakob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7-02T00:00:00"/>
    <x v="7"/>
    <s v="Jakob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19-07-02T00:00:00"/>
    <x v="7"/>
    <s v="Jakob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19-07-25T00:00:00"/>
    <x v="6"/>
    <s v="Torben's"/>
    <n v="1"/>
    <m/>
    <n v="3"/>
    <n v="2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7-25T00:00:00"/>
    <x v="6"/>
    <s v="Torben's"/>
    <n v="2"/>
    <m/>
    <n v="3"/>
    <n v="1"/>
    <n v="4"/>
    <m/>
    <m/>
    <m/>
    <m/>
    <x v="0"/>
    <n v="0"/>
    <s v=""/>
    <n v="0"/>
    <n v="1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7-25T00:00:00"/>
    <x v="6"/>
    <s v="Torben's"/>
    <n v="2"/>
    <m/>
    <n v="4"/>
    <n v="1"/>
    <n v="3"/>
    <m/>
    <m/>
    <m/>
    <m/>
    <x v="0"/>
    <n v="0"/>
    <s v=""/>
    <n v="0"/>
    <n v="1"/>
    <n v="0"/>
    <s v=""/>
    <s v=""/>
    <s v=""/>
    <s v=""/>
    <n v="0"/>
    <s v=""/>
    <n v="1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19-07-25T00:00:00"/>
    <x v="6"/>
    <s v="Torben's"/>
    <n v="1"/>
    <m/>
    <n v="2"/>
    <n v="4"/>
    <n v="3"/>
    <m/>
    <m/>
    <m/>
    <m/>
    <x v="0"/>
    <n v="1"/>
    <s v=""/>
    <n v="0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n v="4"/>
    <x v="0"/>
  </r>
  <r>
    <d v="2019-08-07T00:00:00"/>
    <x v="8"/>
    <s v="Torben's"/>
    <n v="1"/>
    <m/>
    <m/>
    <n v="2"/>
    <n v="3"/>
    <m/>
    <m/>
    <m/>
    <m/>
    <x v="2"/>
    <n v="1"/>
    <s v=""/>
    <s v=""/>
    <n v="0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n v="3"/>
    <x v="0"/>
  </r>
  <r>
    <d v="2019-08-13T00:00:00"/>
    <x v="9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08-13T00:00:00"/>
    <x v="6"/>
    <s v="Erdem's"/>
    <n v="2"/>
    <m/>
    <n v="1"/>
    <n v="3"/>
    <n v="4"/>
    <m/>
    <m/>
    <m/>
    <m/>
    <x v="0"/>
    <n v="0"/>
    <s v=""/>
    <n v="1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8-13T00:00:00"/>
    <x v="6"/>
    <s v="Erdem's"/>
    <n v="1"/>
    <m/>
    <n v="2"/>
    <n v="3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n v="4"/>
    <x v="0"/>
  </r>
  <r>
    <d v="2019-08-13T00:00:00"/>
    <x v="6"/>
    <s v="Erdem's"/>
    <n v="4"/>
    <m/>
    <n v="3"/>
    <n v="2"/>
    <n v="1"/>
    <m/>
    <m/>
    <m/>
    <m/>
    <x v="0"/>
    <n v="0"/>
    <s v=""/>
    <n v="0"/>
    <n v="0"/>
    <n v="1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19-08-13T00:00:00"/>
    <x v="10"/>
    <s v="Erdem's"/>
    <n v="4"/>
    <m/>
    <n v="2"/>
    <n v="1"/>
    <n v="3"/>
    <m/>
    <m/>
    <m/>
    <m/>
    <x v="0"/>
    <n v="0"/>
    <s v=""/>
    <n v="0"/>
    <n v="1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19-08-26T00:00:00"/>
    <x v="11"/>
    <s v="Torben's"/>
    <m/>
    <m/>
    <n v="1"/>
    <n v="3"/>
    <n v="2"/>
    <m/>
    <m/>
    <m/>
    <n v="4"/>
    <x v="3"/>
    <s v=""/>
    <s v=""/>
    <n v="1"/>
    <n v="0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</r>
  <r>
    <d v="2019-08-26T00:00:00"/>
    <x v="12"/>
    <s v="Torben's"/>
    <n v="1"/>
    <m/>
    <n v="2"/>
    <n v="4"/>
    <n v="3"/>
    <m/>
    <m/>
    <m/>
    <n v="5"/>
    <x v="4"/>
    <n v="1"/>
    <s v=""/>
    <n v="0"/>
    <n v="0"/>
    <n v="0"/>
    <s v=""/>
    <s v=""/>
    <s v=""/>
    <n v="0"/>
    <n v="0"/>
    <s v=""/>
    <n v="0"/>
    <n v="0"/>
    <n v="0"/>
    <s v=""/>
    <s v=""/>
    <s v=""/>
    <n v="1"/>
    <n v="1"/>
    <n v="0"/>
    <n v="1"/>
    <n v="1"/>
    <n v="1"/>
    <n v="0"/>
    <n v="0"/>
    <n v="0"/>
    <n v="1"/>
    <n v="5"/>
    <x v="0"/>
  </r>
  <r>
    <d v="2019-09-09T00:00:00"/>
    <x v="1"/>
    <s v="Erdem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19-09-09T00:00:00"/>
    <x v="13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n v="4"/>
    <x v="1"/>
  </r>
  <r>
    <d v="2019-09-09T00:00:00"/>
    <x v="13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n v="4"/>
    <x v="1"/>
  </r>
  <r>
    <d v="2019-09-18T00:00:00"/>
    <x v="1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09-18T00:00:00"/>
    <x v="1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9-29T00:00:00"/>
    <x v="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9-29T00:00:00"/>
    <x v="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09-29T00:00:00"/>
    <x v="14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10-09T00:00:00"/>
    <x v="12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n v="5"/>
    <x v="0"/>
  </r>
  <r>
    <d v="2019-10-09T00:00:00"/>
    <x v="12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n v="5"/>
    <x v="0"/>
  </r>
  <r>
    <d v="2019-10-16T00:00:00"/>
    <x v="15"/>
    <s v="Torben's"/>
    <n v="1"/>
    <n v="5"/>
    <n v="4"/>
    <n v="2"/>
    <n v="2"/>
    <m/>
    <m/>
    <m/>
    <m/>
    <x v="5"/>
    <n v="1"/>
    <n v="0"/>
    <n v="0"/>
    <n v="0"/>
    <n v="0"/>
    <s v=""/>
    <s v=""/>
    <s v=""/>
    <s v=""/>
    <n v="0"/>
    <n v="1"/>
    <n v="0"/>
    <n v="0"/>
    <n v="0"/>
    <s v=""/>
    <s v=""/>
    <s v=""/>
    <s v=""/>
    <n v="1"/>
    <n v="1"/>
    <n v="1"/>
    <n v="1"/>
    <n v="1"/>
    <n v="0"/>
    <n v="0"/>
    <n v="0"/>
    <n v="0"/>
    <n v="5"/>
    <x v="0"/>
  </r>
  <r>
    <d v="2019-10-16T00:00:00"/>
    <x v="11"/>
    <s v="Torben's"/>
    <n v="4"/>
    <n v="3"/>
    <n v="2"/>
    <n v="5"/>
    <n v="1"/>
    <m/>
    <m/>
    <m/>
    <m/>
    <x v="5"/>
    <n v="0"/>
    <n v="0"/>
    <n v="0"/>
    <n v="0"/>
    <n v="1"/>
    <s v=""/>
    <s v=""/>
    <s v=""/>
    <s v=""/>
    <n v="0"/>
    <n v="0"/>
    <n v="0"/>
    <n v="1"/>
    <n v="0"/>
    <s v=""/>
    <s v=""/>
    <s v=""/>
    <s v=""/>
    <n v="1"/>
    <n v="1"/>
    <n v="1"/>
    <n v="1"/>
    <n v="1"/>
    <n v="0"/>
    <n v="0"/>
    <n v="0"/>
    <n v="0"/>
    <n v="5"/>
    <x v="0"/>
  </r>
  <r>
    <d v="2019-10-24T00:00:00"/>
    <x v="16"/>
    <s v="Torben's"/>
    <n v="1"/>
    <n v="3"/>
    <m/>
    <n v="3"/>
    <n v="2"/>
    <m/>
    <m/>
    <m/>
    <m/>
    <x v="6"/>
    <n v="1"/>
    <n v="0"/>
    <s v=""/>
    <n v="0"/>
    <n v="0"/>
    <s v=""/>
    <s v=""/>
    <s v=""/>
    <s v=""/>
    <n v="0"/>
    <n v="1"/>
    <s v=""/>
    <n v="1"/>
    <n v="0"/>
    <s v=""/>
    <s v=""/>
    <s v=""/>
    <s v=""/>
    <n v="1"/>
    <n v="1"/>
    <n v="0"/>
    <n v="1"/>
    <n v="1"/>
    <n v="0"/>
    <n v="0"/>
    <n v="0"/>
    <n v="0"/>
    <n v="4"/>
    <x v="0"/>
  </r>
  <r>
    <d v="2019-10-24T00:00:00"/>
    <x v="16"/>
    <s v="Torben's"/>
    <n v="1"/>
    <n v="2"/>
    <m/>
    <n v="2"/>
    <n v="4"/>
    <m/>
    <m/>
    <m/>
    <m/>
    <x v="6"/>
    <n v="1"/>
    <n v="0"/>
    <s v=""/>
    <n v="0"/>
    <n v="0"/>
    <s v=""/>
    <s v=""/>
    <s v=""/>
    <s v=""/>
    <n v="0"/>
    <n v="0"/>
    <s v=""/>
    <n v="0"/>
    <n v="1"/>
    <s v=""/>
    <s v=""/>
    <s v=""/>
    <s v=""/>
    <n v="1"/>
    <n v="1"/>
    <n v="0"/>
    <n v="1"/>
    <n v="1"/>
    <n v="0"/>
    <n v="0"/>
    <n v="0"/>
    <n v="0"/>
    <n v="4"/>
    <x v="0"/>
  </r>
  <r>
    <d v="2019-11-02T00:00:00"/>
    <x v="17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1-02T00:00:00"/>
    <x v="1"/>
    <s v="Torben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11-02T00:00:00"/>
    <x v="18"/>
    <s v="Torben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1-13T00:00:00"/>
    <x v="8"/>
    <s v="Torben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n v="3"/>
    <x v="0"/>
  </r>
  <r>
    <d v="2019-11-27T00:00:00"/>
    <x v="8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</r>
  <r>
    <d v="2019-12-01T00:00:00"/>
    <x v="8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2-01T00:00:00"/>
    <x v="18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19-12-19T00:00:00"/>
    <x v="17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19-12-19T00:00:00"/>
    <x v="17"/>
    <s v="Erdem's"/>
    <m/>
    <m/>
    <n v="1"/>
    <n v="2"/>
    <n v="2"/>
    <m/>
    <m/>
    <m/>
    <m/>
    <x v="1"/>
    <s v=""/>
    <s v=""/>
    <n v="1"/>
    <n v="0"/>
    <n v="0"/>
    <s v=""/>
    <s v=""/>
    <s v=""/>
    <s v=""/>
    <s v=""/>
    <s v=""/>
    <n v="0"/>
    <n v="1"/>
    <n v="1"/>
    <s v=""/>
    <s v=""/>
    <s v=""/>
    <s v=""/>
    <n v="0"/>
    <n v="0"/>
    <n v="1"/>
    <n v="1"/>
    <n v="1"/>
    <n v="0"/>
    <n v="0"/>
    <n v="0"/>
    <n v="0"/>
    <n v="3"/>
    <x v="0"/>
  </r>
  <r>
    <d v="2020-01-29T00:00:00"/>
    <x v="19"/>
    <s v="Torben's"/>
    <n v="1"/>
    <m/>
    <n v="2"/>
    <n v="5"/>
    <n v="4"/>
    <n v="3"/>
    <m/>
    <m/>
    <m/>
    <x v="8"/>
    <n v="1"/>
    <s v=""/>
    <n v="0"/>
    <n v="0"/>
    <n v="0"/>
    <n v="0"/>
    <s v=""/>
    <s v=""/>
    <s v=""/>
    <n v="0"/>
    <s v=""/>
    <n v="0"/>
    <n v="1"/>
    <n v="0"/>
    <n v="0"/>
    <s v=""/>
    <s v=""/>
    <s v=""/>
    <n v="1"/>
    <n v="0"/>
    <n v="1"/>
    <n v="1"/>
    <n v="1"/>
    <n v="1"/>
    <n v="0"/>
    <n v="0"/>
    <n v="0"/>
    <n v="5"/>
    <x v="0"/>
  </r>
  <r>
    <d v="2020-01-29T00:00:00"/>
    <x v="3"/>
    <s v="Torben's"/>
    <n v="5"/>
    <m/>
    <n v="5"/>
    <n v="5"/>
    <n v="5"/>
    <n v="5"/>
    <m/>
    <m/>
    <m/>
    <x v="8"/>
    <n v="0"/>
    <s v=""/>
    <n v="0"/>
    <n v="0"/>
    <n v="0"/>
    <n v="0"/>
    <s v=""/>
    <s v=""/>
    <s v=""/>
    <n v="1"/>
    <s v=""/>
    <n v="1"/>
    <n v="1"/>
    <n v="1"/>
    <n v="1"/>
    <s v=""/>
    <s v=""/>
    <s v=""/>
    <n v="1"/>
    <n v="0"/>
    <n v="1"/>
    <n v="1"/>
    <n v="1"/>
    <n v="1"/>
    <n v="0"/>
    <n v="0"/>
    <n v="0"/>
    <n v="5"/>
    <x v="1"/>
  </r>
  <r>
    <d v="2020-02-04T00:00:00"/>
    <x v="20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2-04T00:00:00"/>
    <x v="20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2-04T00:00:00"/>
    <x v="21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2-13T00:00:00"/>
    <x v="22"/>
    <s v="Torben's"/>
    <n v="2"/>
    <m/>
    <m/>
    <n v="1"/>
    <n v="3"/>
    <m/>
    <m/>
    <m/>
    <m/>
    <x v="2"/>
    <n v="0"/>
    <s v=""/>
    <s v=""/>
    <n v="1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n v="3"/>
    <x v="0"/>
  </r>
  <r>
    <d v="2020-02-13T00:00:00"/>
    <x v="22"/>
    <s v="Torben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20-02-18T00:00:00"/>
    <x v="23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2-18T00:00:00"/>
    <x v="23"/>
    <s v="Erdem's"/>
    <n v="1"/>
    <m/>
    <n v="1"/>
    <m/>
    <n v="3"/>
    <m/>
    <m/>
    <m/>
    <m/>
    <x v="7"/>
    <n v="1"/>
    <s v=""/>
    <n v="1"/>
    <s v=""/>
    <n v="0"/>
    <s v=""/>
    <s v=""/>
    <s v=""/>
    <s v=""/>
    <n v="0"/>
    <s v=""/>
    <n v="0"/>
    <s v=""/>
    <n v="1"/>
    <s v=""/>
    <s v=""/>
    <s v=""/>
    <s v=""/>
    <n v="1"/>
    <n v="0"/>
    <n v="1"/>
    <n v="0"/>
    <n v="1"/>
    <n v="0"/>
    <n v="0"/>
    <n v="0"/>
    <n v="0"/>
    <n v="3"/>
    <x v="0"/>
  </r>
  <r>
    <d v="2020-02-18T00:00:00"/>
    <x v="23"/>
    <s v="Erdem's"/>
    <n v="3"/>
    <m/>
    <n v="2"/>
    <m/>
    <n v="1"/>
    <m/>
    <m/>
    <m/>
    <m/>
    <x v="7"/>
    <n v="0"/>
    <s v=""/>
    <n v="0"/>
    <s v=""/>
    <n v="1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3-04T00:00:00"/>
    <x v="24"/>
    <s v="Torben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n v="3"/>
    <x v="0"/>
  </r>
  <r>
    <d v="2020-03-11T00:00:00"/>
    <x v="20"/>
    <s v="Erdem's"/>
    <m/>
    <m/>
    <n v="3"/>
    <n v="1"/>
    <n v="4"/>
    <n v="2"/>
    <m/>
    <m/>
    <m/>
    <x v="9"/>
    <s v=""/>
    <s v=""/>
    <n v="0"/>
    <n v="1"/>
    <n v="0"/>
    <n v="0"/>
    <s v=""/>
    <s v=""/>
    <s v=""/>
    <s v=""/>
    <s v=""/>
    <n v="0"/>
    <n v="0"/>
    <n v="1"/>
    <n v="0"/>
    <s v=""/>
    <s v=""/>
    <s v=""/>
    <n v="0"/>
    <n v="0"/>
    <n v="1"/>
    <n v="1"/>
    <n v="1"/>
    <n v="1"/>
    <n v="0"/>
    <n v="0"/>
    <n v="0"/>
    <n v="4"/>
    <x v="0"/>
  </r>
  <r>
    <d v="2020-03-11T00:00:00"/>
    <x v="24"/>
    <s v="Erdem's"/>
    <n v="2"/>
    <m/>
    <n v="3"/>
    <n v="1"/>
    <n v="4"/>
    <n v="5"/>
    <m/>
    <m/>
    <m/>
    <x v="8"/>
    <n v="0"/>
    <s v=""/>
    <n v="0"/>
    <n v="1"/>
    <n v="0"/>
    <n v="0"/>
    <s v=""/>
    <s v=""/>
    <s v=""/>
    <n v="0"/>
    <s v=""/>
    <n v="0"/>
    <n v="0"/>
    <n v="0"/>
    <n v="1"/>
    <s v=""/>
    <s v=""/>
    <s v=""/>
    <n v="1"/>
    <n v="0"/>
    <n v="1"/>
    <n v="1"/>
    <n v="1"/>
    <n v="1"/>
    <n v="0"/>
    <n v="0"/>
    <n v="0"/>
    <n v="5"/>
    <x v="0"/>
  </r>
  <r>
    <d v="2020-05-26T00:00:00"/>
    <x v="25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5-26T00:00:00"/>
    <x v="26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02T00:00:00"/>
    <x v="25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02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18T00:00:00"/>
    <x v="27"/>
    <s v="Torben's"/>
    <n v="1"/>
    <m/>
    <m/>
    <m/>
    <n v="2"/>
    <n v="3"/>
    <m/>
    <m/>
    <m/>
    <x v="10"/>
    <n v="1"/>
    <s v=""/>
    <s v=""/>
    <s v=""/>
    <n v="0"/>
    <n v="0"/>
    <s v=""/>
    <s v=""/>
    <s v=""/>
    <n v="0"/>
    <s v=""/>
    <s v=""/>
    <s v=""/>
    <n v="0"/>
    <n v="1"/>
    <s v=""/>
    <s v=""/>
    <s v=""/>
    <n v="1"/>
    <n v="0"/>
    <n v="0"/>
    <n v="0"/>
    <n v="1"/>
    <n v="1"/>
    <n v="0"/>
    <n v="0"/>
    <n v="0"/>
    <n v="3"/>
    <x v="0"/>
  </r>
  <r>
    <d v="2020-06-23T00:00:00"/>
    <x v="28"/>
    <s v="Erdem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0-06-23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23T00:00:00"/>
    <x v="29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23T00:00:00"/>
    <x v="29"/>
    <s v="Erdem's"/>
    <m/>
    <m/>
    <n v="3"/>
    <n v="1"/>
    <n v="1"/>
    <m/>
    <m/>
    <m/>
    <m/>
    <x v="1"/>
    <s v=""/>
    <s v=""/>
    <n v="0"/>
    <n v="1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29T00:00:00"/>
    <x v="25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6-29T00:00:00"/>
    <x v="25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n v="3"/>
    <x v="0"/>
  </r>
  <r>
    <d v="2020-06-29T00:00:00"/>
    <x v="29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0-07-07T00:00:00"/>
    <x v="27"/>
    <s v="Torben's"/>
    <m/>
    <n v="1"/>
    <m/>
    <m/>
    <n v="2"/>
    <n v="3"/>
    <m/>
    <m/>
    <m/>
    <x v="11"/>
    <s v=""/>
    <n v="1"/>
    <s v=""/>
    <s v=""/>
    <n v="0"/>
    <n v="0"/>
    <s v=""/>
    <s v=""/>
    <s v=""/>
    <s v=""/>
    <n v="0"/>
    <s v=""/>
    <s v=""/>
    <n v="0"/>
    <n v="1"/>
    <s v=""/>
    <s v=""/>
    <s v=""/>
    <n v="0"/>
    <n v="1"/>
    <n v="0"/>
    <n v="0"/>
    <n v="1"/>
    <n v="1"/>
    <n v="0"/>
    <n v="0"/>
    <n v="0"/>
    <n v="3"/>
    <x v="0"/>
  </r>
  <r>
    <d v="2020-07-07T00:00:00"/>
    <x v="27"/>
    <s v="Torben's"/>
    <m/>
    <n v="3"/>
    <m/>
    <m/>
    <n v="2"/>
    <n v="1"/>
    <m/>
    <m/>
    <m/>
    <x v="11"/>
    <s v=""/>
    <n v="0"/>
    <s v=""/>
    <s v=""/>
    <n v="0"/>
    <n v="1"/>
    <s v=""/>
    <s v=""/>
    <s v=""/>
    <s v=""/>
    <n v="1"/>
    <s v=""/>
    <s v=""/>
    <n v="0"/>
    <n v="0"/>
    <s v=""/>
    <s v=""/>
    <s v=""/>
    <n v="0"/>
    <n v="1"/>
    <n v="0"/>
    <n v="0"/>
    <n v="1"/>
    <n v="1"/>
    <n v="0"/>
    <n v="0"/>
    <n v="0"/>
    <n v="3"/>
    <x v="0"/>
  </r>
  <r>
    <d v="2020-07-13T00:00:00"/>
    <x v="30"/>
    <s v="Erdem's"/>
    <n v="1"/>
    <m/>
    <n v="3"/>
    <m/>
    <n v="2"/>
    <m/>
    <m/>
    <m/>
    <m/>
    <x v="7"/>
    <n v="1"/>
    <s v=""/>
    <n v="0"/>
    <s v=""/>
    <n v="0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7-13T00:00:00"/>
    <x v="31"/>
    <s v="Erdem's"/>
    <n v="2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1"/>
    <s v=""/>
    <s v=""/>
    <s v=""/>
    <s v=""/>
    <n v="1"/>
    <n v="0"/>
    <n v="1"/>
    <n v="0"/>
    <n v="1"/>
    <n v="0"/>
    <n v="0"/>
    <n v="0"/>
    <n v="0"/>
    <n v="3"/>
    <x v="0"/>
  </r>
  <r>
    <d v="2020-07-13T00:00:00"/>
    <x v="29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7-13T00:00:00"/>
    <x v="29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n v="3"/>
    <x v="0"/>
  </r>
  <r>
    <d v="2020-07-21T00:00:00"/>
    <x v="22"/>
    <s v="Torben's"/>
    <m/>
    <n v="4"/>
    <m/>
    <n v="1"/>
    <n v="2"/>
    <n v="3"/>
    <m/>
    <m/>
    <m/>
    <x v="12"/>
    <s v=""/>
    <n v="0"/>
    <s v=""/>
    <n v="1"/>
    <n v="0"/>
    <n v="0"/>
    <s v=""/>
    <s v=""/>
    <s v=""/>
    <s v=""/>
    <n v="1"/>
    <s v=""/>
    <n v="0"/>
    <n v="0"/>
    <n v="0"/>
    <s v=""/>
    <s v=""/>
    <s v=""/>
    <n v="0"/>
    <n v="1"/>
    <n v="0"/>
    <n v="1"/>
    <n v="1"/>
    <n v="1"/>
    <n v="0"/>
    <n v="0"/>
    <n v="0"/>
    <n v="4"/>
    <x v="0"/>
  </r>
  <r>
    <d v="2020-07-28T00:00:00"/>
    <x v="22"/>
    <s v="Torben's"/>
    <m/>
    <n v="4"/>
    <n v="1"/>
    <n v="2"/>
    <n v="3"/>
    <n v="5"/>
    <m/>
    <m/>
    <m/>
    <x v="13"/>
    <s v=""/>
    <n v="0"/>
    <n v="1"/>
    <n v="0"/>
    <n v="0"/>
    <n v="0"/>
    <s v=""/>
    <s v=""/>
    <s v=""/>
    <s v=""/>
    <n v="0"/>
    <n v="0"/>
    <n v="0"/>
    <n v="0"/>
    <n v="1"/>
    <s v=""/>
    <s v=""/>
    <s v=""/>
    <n v="0"/>
    <n v="1"/>
    <n v="1"/>
    <n v="1"/>
    <n v="1"/>
    <n v="1"/>
    <n v="0"/>
    <n v="0"/>
    <n v="0"/>
    <n v="5"/>
    <x v="0"/>
  </r>
  <r>
    <d v="2020-08-04T00:00:00"/>
    <x v="32"/>
    <s v="Erdem's"/>
    <m/>
    <m/>
    <n v="3"/>
    <m/>
    <n v="1"/>
    <m/>
    <m/>
    <m/>
    <n v="2"/>
    <x v="14"/>
    <s v=""/>
    <s v=""/>
    <n v="0"/>
    <s v=""/>
    <n v="1"/>
    <s v=""/>
    <s v=""/>
    <s v=""/>
    <n v="0"/>
    <s v=""/>
    <s v=""/>
    <n v="1"/>
    <s v=""/>
    <n v="0"/>
    <s v=""/>
    <s v=""/>
    <s v=""/>
    <n v="0"/>
    <n v="0"/>
    <n v="0"/>
    <n v="1"/>
    <n v="0"/>
    <n v="1"/>
    <n v="0"/>
    <n v="0"/>
    <n v="0"/>
    <n v="1"/>
    <n v="3"/>
    <x v="0"/>
  </r>
  <r>
    <d v="2020-08-04T00:00:00"/>
    <x v="32"/>
    <s v="Erdem's"/>
    <m/>
    <m/>
    <n v="1"/>
    <n v="4"/>
    <n v="2"/>
    <m/>
    <m/>
    <m/>
    <n v="3"/>
    <x v="3"/>
    <s v=""/>
    <s v=""/>
    <n v="1"/>
    <n v="0"/>
    <n v="0"/>
    <s v=""/>
    <s v=""/>
    <s v=""/>
    <n v="0"/>
    <s v=""/>
    <s v=""/>
    <n v="0"/>
    <n v="1"/>
    <n v="0"/>
    <s v=""/>
    <s v=""/>
    <s v=""/>
    <n v="0"/>
    <n v="0"/>
    <n v="0"/>
    <n v="1"/>
    <n v="1"/>
    <n v="1"/>
    <n v="0"/>
    <n v="0"/>
    <n v="0"/>
    <n v="1"/>
    <n v="4"/>
    <x v="0"/>
  </r>
  <r>
    <d v="2020-08-04T00:00:00"/>
    <x v="32"/>
    <s v="Erdem's"/>
    <m/>
    <m/>
    <n v="4"/>
    <n v="2"/>
    <n v="1"/>
    <m/>
    <m/>
    <m/>
    <n v="3"/>
    <x v="3"/>
    <s v=""/>
    <s v=""/>
    <n v="0"/>
    <n v="0"/>
    <n v="1"/>
    <s v=""/>
    <s v=""/>
    <s v=""/>
    <n v="0"/>
    <s v=""/>
    <s v=""/>
    <n v="1"/>
    <n v="0"/>
    <n v="0"/>
    <s v=""/>
    <s v=""/>
    <s v=""/>
    <n v="0"/>
    <n v="0"/>
    <n v="0"/>
    <n v="1"/>
    <n v="1"/>
    <n v="1"/>
    <n v="0"/>
    <n v="0"/>
    <n v="0"/>
    <n v="1"/>
    <n v="4"/>
    <x v="0"/>
  </r>
  <r>
    <d v="2020-08-04T00:00:00"/>
    <x v="32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</r>
  <r>
    <d v="2020-08-04T00:00:00"/>
    <x v="11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n v="4"/>
    <x v="0"/>
  </r>
  <r>
    <d v="2020-08-25T00:00:00"/>
    <x v="33"/>
    <s v="Erdem's"/>
    <m/>
    <m/>
    <n v="2"/>
    <n v="1"/>
    <m/>
    <m/>
    <m/>
    <m/>
    <n v="3"/>
    <x v="15"/>
    <s v=""/>
    <s v=""/>
    <n v="0"/>
    <n v="1"/>
    <s v=""/>
    <s v=""/>
    <s v=""/>
    <s v=""/>
    <n v="0"/>
    <s v=""/>
    <s v=""/>
    <n v="0"/>
    <n v="0"/>
    <s v=""/>
    <s v=""/>
    <s v=""/>
    <s v=""/>
    <n v="1"/>
    <n v="0"/>
    <n v="0"/>
    <n v="1"/>
    <n v="1"/>
    <n v="0"/>
    <n v="0"/>
    <n v="0"/>
    <n v="0"/>
    <n v="1"/>
    <n v="3"/>
    <x v="0"/>
  </r>
  <r>
    <d v="2021-12-07T00:00:00"/>
    <x v="25"/>
    <s v="Lasse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1-12-21T00:00:00"/>
    <x v="25"/>
    <s v="Online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2-02-07T00:00:00"/>
    <x v="34"/>
    <s v="Lasse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n v="3"/>
    <x v="0"/>
  </r>
  <r>
    <d v="2022-03-11T00:00:00"/>
    <x v="34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n v="3"/>
    <x v="0"/>
  </r>
  <r>
    <d v="2022-03-11T00:00:00"/>
    <x v="35"/>
    <s v="Torben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n v="3"/>
    <x v="0"/>
  </r>
  <r>
    <d v="2022-05-16T00:00:00"/>
    <x v="36"/>
    <s v="Torben's"/>
    <m/>
    <m/>
    <n v="2"/>
    <m/>
    <n v="3"/>
    <n v="1"/>
    <m/>
    <m/>
    <m/>
    <x v="16"/>
    <s v=""/>
    <s v=""/>
    <n v="0"/>
    <s v=""/>
    <n v="0"/>
    <n v="1"/>
    <s v=""/>
    <s v=""/>
    <s v=""/>
    <s v=""/>
    <s v=""/>
    <n v="0"/>
    <s v=""/>
    <n v="1"/>
    <n v="0"/>
    <s v=""/>
    <s v=""/>
    <s v=""/>
    <n v="0"/>
    <n v="0"/>
    <n v="1"/>
    <n v="0"/>
    <n v="1"/>
    <n v="1"/>
    <n v="0"/>
    <n v="0"/>
    <n v="0"/>
    <n v="3"/>
    <x v="0"/>
  </r>
  <r>
    <d v="2022-06-09T00:00:00"/>
    <x v="37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7-08T00:00:00"/>
    <x v="37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7-08T00:00:00"/>
    <x v="37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05T00:00:00"/>
    <x v="37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8-05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05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8-12T00:00:00"/>
    <x v="39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9-02T00:00:00"/>
    <x v="40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2-09-02T00:00:00"/>
    <x v="40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09-23T00:00:00"/>
    <x v="41"/>
    <s v="Torben's"/>
    <n v="4"/>
    <m/>
    <n v="1"/>
    <n v="2"/>
    <n v="3"/>
    <m/>
    <m/>
    <m/>
    <m/>
    <x v="0"/>
    <n v="0"/>
    <s v=""/>
    <n v="1"/>
    <n v="0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n v="4"/>
    <x v="0"/>
  </r>
  <r>
    <d v="2022-11-18T00:00:00"/>
    <x v="40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n v="2"/>
    <x v="0"/>
  </r>
  <r>
    <d v="2022-11-18T00:00:00"/>
    <x v="38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06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2"/>
    <m/>
    <n v="2"/>
    <m/>
    <m/>
    <m/>
    <m/>
    <x v="17"/>
    <s v=""/>
    <s v=""/>
    <n v="0"/>
    <s v=""/>
    <n v="0"/>
    <s v=""/>
    <s v=""/>
    <s v=""/>
    <s v=""/>
    <s v=""/>
    <s v=""/>
    <n v="1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4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1-27T00:00:00"/>
    <x v="43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3-17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03-17T00:00:00"/>
    <x v="39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n v="2"/>
    <x v="0"/>
  </r>
  <r>
    <d v="2023-10-19T00:00:00"/>
    <x v="45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3-11-08T00:00:00"/>
    <x v="39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n v="3"/>
    <x v="0"/>
  </r>
  <r>
    <d v="2023-11-08T00:00:00"/>
    <x v="39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n v="3"/>
    <x v="0"/>
  </r>
  <r>
    <d v="2023-11-08T00:00:00"/>
    <x v="39"/>
    <s v="Torben's"/>
    <m/>
    <n v="1"/>
    <m/>
    <n v="3"/>
    <n v="3"/>
    <m/>
    <m/>
    <m/>
    <m/>
    <x v="19"/>
    <s v=""/>
    <n v="1"/>
    <s v=""/>
    <n v="0"/>
    <n v="0"/>
    <s v=""/>
    <s v=""/>
    <s v=""/>
    <s v=""/>
    <s v=""/>
    <n v="0"/>
    <s v=""/>
    <n v="1"/>
    <n v="1"/>
    <s v=""/>
    <s v=""/>
    <s v=""/>
    <s v=""/>
    <n v="0"/>
    <n v="1"/>
    <n v="0"/>
    <n v="1"/>
    <n v="1"/>
    <n v="0"/>
    <n v="0"/>
    <n v="0"/>
    <n v="0"/>
    <n v="3"/>
    <x v="0"/>
  </r>
  <r>
    <d v="2024-01-10T00:00:00"/>
    <x v="46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02-07T00:00:00"/>
    <x v="46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4-02-07T00:00:00"/>
    <x v="46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03-13T00:00:00"/>
    <x v="45"/>
    <s v="Torben's"/>
    <m/>
    <n v="1"/>
    <n v="2"/>
    <n v="4"/>
    <n v="3"/>
    <m/>
    <m/>
    <m/>
    <m/>
    <x v="20"/>
    <s v=""/>
    <n v="1"/>
    <n v="0"/>
    <n v="0"/>
    <n v="0"/>
    <s v=""/>
    <s v=""/>
    <s v=""/>
    <s v=""/>
    <s v=""/>
    <n v="0"/>
    <n v="0"/>
    <n v="1"/>
    <n v="0"/>
    <s v=""/>
    <s v=""/>
    <s v=""/>
    <s v=""/>
    <n v="0"/>
    <n v="1"/>
    <n v="1"/>
    <n v="1"/>
    <n v="1"/>
    <n v="0"/>
    <n v="0"/>
    <n v="0"/>
    <n v="0"/>
    <n v="4"/>
    <x v="0"/>
  </r>
  <r>
    <d v="2024-03-28T00:00:00"/>
    <x v="47"/>
    <s v="Torben's"/>
    <m/>
    <n v="2"/>
    <n v="4"/>
    <m/>
    <n v="3"/>
    <n v="1"/>
    <m/>
    <m/>
    <m/>
    <x v="21"/>
    <s v=""/>
    <n v="0"/>
    <n v="0"/>
    <s v=""/>
    <n v="0"/>
    <n v="1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n v="4"/>
    <x v="0"/>
  </r>
  <r>
    <d v="2024-03-28T00:00:00"/>
    <x v="47"/>
    <s v="Torben's"/>
    <m/>
    <n v="1"/>
    <n v="4"/>
    <m/>
    <n v="3"/>
    <n v="2"/>
    <m/>
    <m/>
    <m/>
    <x v="21"/>
    <s v=""/>
    <n v="1"/>
    <n v="0"/>
    <s v=""/>
    <n v="0"/>
    <n v="0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n v="4"/>
    <x v="0"/>
  </r>
  <r>
    <d v="2024-03-28T00:00:00"/>
    <x v="47"/>
    <s v="Torben's"/>
    <m/>
    <n v="3"/>
    <n v="2"/>
    <m/>
    <n v="1"/>
    <n v="4"/>
    <m/>
    <m/>
    <m/>
    <x v="21"/>
    <s v=""/>
    <n v="0"/>
    <n v="0"/>
    <s v=""/>
    <n v="1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n v="4"/>
    <x v="0"/>
  </r>
  <r>
    <d v="2024-05-24T00:00:00"/>
    <x v="2"/>
    <s v="Torben's"/>
    <m/>
    <n v="3"/>
    <n v="1"/>
    <m/>
    <n v="4"/>
    <m/>
    <n v="2"/>
    <m/>
    <m/>
    <x v="22"/>
    <s v=""/>
    <n v="0"/>
    <n v="1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n v="4"/>
    <x v="0"/>
  </r>
  <r>
    <d v="2024-05-24T00:00:00"/>
    <x v="2"/>
    <s v="Torben's"/>
    <m/>
    <n v="1"/>
    <n v="4"/>
    <m/>
    <n v="2"/>
    <m/>
    <n v="3"/>
    <m/>
    <m/>
    <x v="22"/>
    <s v=""/>
    <n v="1"/>
    <n v="0"/>
    <s v=""/>
    <n v="0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n v="4"/>
    <x v="0"/>
  </r>
  <r>
    <d v="2024-05-24T00:00:00"/>
    <x v="2"/>
    <s v="Torben's"/>
    <m/>
    <n v="2"/>
    <n v="4"/>
    <m/>
    <n v="1"/>
    <m/>
    <n v="3"/>
    <m/>
    <m/>
    <x v="22"/>
    <s v=""/>
    <n v="0"/>
    <n v="0"/>
    <s v=""/>
    <n v="1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n v="4"/>
    <x v="0"/>
  </r>
  <r>
    <d v="2024-06-05T00:00:00"/>
    <x v="48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n v="3"/>
    <x v="0"/>
  </r>
  <r>
    <d v="2024-06-05T00:00:00"/>
    <x v="48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n v="3"/>
    <x v="0"/>
  </r>
  <r>
    <d v="2024-06-13T00:00:00"/>
    <x v="49"/>
    <s v="Torben's"/>
    <m/>
    <n v="1"/>
    <n v="3"/>
    <m/>
    <n v="4"/>
    <m/>
    <n v="2"/>
    <m/>
    <m/>
    <x v="22"/>
    <s v=""/>
    <n v="1"/>
    <n v="0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n v="4"/>
    <x v="0"/>
  </r>
  <r>
    <d v="2024-06-13T00:00:00"/>
    <x v="49"/>
    <s v="Torben's"/>
    <m/>
    <n v="3"/>
    <n v="1"/>
    <m/>
    <n v="2"/>
    <m/>
    <n v="4"/>
    <m/>
    <m/>
    <x v="22"/>
    <s v=""/>
    <n v="0"/>
    <n v="1"/>
    <s v=""/>
    <n v="0"/>
    <s v=""/>
    <n v="0"/>
    <s v=""/>
    <s v=""/>
    <s v=""/>
    <n v="0"/>
    <n v="0"/>
    <s v=""/>
    <n v="0"/>
    <s v=""/>
    <n v="1"/>
    <s v=""/>
    <s v=""/>
    <n v="0"/>
    <n v="1"/>
    <n v="1"/>
    <n v="0"/>
    <n v="1"/>
    <n v="0"/>
    <n v="1"/>
    <n v="0"/>
    <n v="0"/>
    <n v="4"/>
    <x v="0"/>
  </r>
  <r>
    <d v="2024-06-26T00:00:00"/>
    <x v="4"/>
    <s v="Torben's"/>
    <m/>
    <n v="2"/>
    <m/>
    <m/>
    <n v="1"/>
    <m/>
    <n v="3"/>
    <m/>
    <m/>
    <x v="23"/>
    <s v=""/>
    <n v="0"/>
    <s v=""/>
    <s v=""/>
    <n v="1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n v="3"/>
    <x v="0"/>
  </r>
  <r>
    <d v="2024-06-26T00:00:00"/>
    <x v="4"/>
    <s v="Torben's"/>
    <m/>
    <n v="1"/>
    <m/>
    <m/>
    <n v="2"/>
    <m/>
    <n v="3"/>
    <m/>
    <m/>
    <x v="23"/>
    <s v=""/>
    <n v="1"/>
    <s v=""/>
    <s v=""/>
    <n v="0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n v="3"/>
    <x v="0"/>
  </r>
  <r>
    <d v="2024-08-31T00:00:00"/>
    <x v="0"/>
    <s v="Torben's"/>
    <m/>
    <n v="2"/>
    <n v="2"/>
    <m/>
    <n v="1"/>
    <m/>
    <n v="5"/>
    <n v="2"/>
    <m/>
    <x v="24"/>
    <s v=""/>
    <n v="0"/>
    <n v="0"/>
    <s v=""/>
    <n v="1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n v="5"/>
    <x v="0"/>
  </r>
  <r>
    <d v="2024-09-25T00:00:00"/>
    <x v="45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4-09-25T00:00:00"/>
    <x v="45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11-09T00:00:00"/>
    <x v="0"/>
    <s v="Torben's"/>
    <m/>
    <n v="4"/>
    <n v="1"/>
    <m/>
    <n v="2"/>
    <m/>
    <m/>
    <n v="3"/>
    <m/>
    <x v="25"/>
    <m/>
    <n v="0"/>
    <n v="1"/>
    <s v=""/>
    <n v="0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n v="4"/>
    <x v="0"/>
  </r>
  <r>
    <d v="2024-11-22T00:00:00"/>
    <x v="12"/>
    <s v="Torben's"/>
    <m/>
    <n v="1"/>
    <n v="4"/>
    <m/>
    <n v="5"/>
    <m/>
    <n v="3"/>
    <n v="2"/>
    <m/>
    <x v="24"/>
    <m/>
    <n v="1"/>
    <n v="0"/>
    <s v=""/>
    <n v="0"/>
    <s v=""/>
    <n v="0"/>
    <n v="0"/>
    <s v=""/>
    <s v=""/>
    <n v="0"/>
    <n v="0"/>
    <s v=""/>
    <n v="1"/>
    <s v=""/>
    <n v="0"/>
    <n v="0"/>
    <s v=""/>
    <n v="0"/>
    <n v="1"/>
    <n v="1"/>
    <n v="0"/>
    <n v="1"/>
    <n v="0"/>
    <n v="1"/>
    <n v="1"/>
    <n v="0"/>
    <n v="5"/>
    <x v="0"/>
  </r>
  <r>
    <d v="2024-11-22T00:00:00"/>
    <x v="15"/>
    <s v="Torben's"/>
    <m/>
    <n v="1"/>
    <n v="4"/>
    <m/>
    <n v="2"/>
    <m/>
    <n v="5"/>
    <n v="3"/>
    <m/>
    <x v="24"/>
    <m/>
    <n v="1"/>
    <n v="0"/>
    <s v=""/>
    <n v="0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n v="5"/>
    <x v="0"/>
  </r>
  <r>
    <d v="2024-12-04T00:00:00"/>
    <x v="25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12-04T00:00:00"/>
    <x v="29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4-12-18T00:00:00"/>
    <x v="45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4-12-18T00:00:00"/>
    <x v="45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1-17T00:00:00"/>
    <x v="45"/>
    <s v="Torben's"/>
    <m/>
    <n v="3"/>
    <n v="1"/>
    <m/>
    <n v="2"/>
    <n v="4"/>
    <m/>
    <m/>
    <m/>
    <x v="21"/>
    <m/>
    <n v="0"/>
    <n v="1"/>
    <s v=""/>
    <n v="0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n v="4"/>
    <x v="0"/>
  </r>
  <r>
    <d v="2025-01-17T00:00:00"/>
    <x v="45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5-01-17T00:00:00"/>
    <x v="45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5-02-07T00:00:00"/>
    <x v="50"/>
    <s v="Torben's"/>
    <m/>
    <n v="5"/>
    <n v="2"/>
    <m/>
    <n v="1"/>
    <m/>
    <n v="4"/>
    <n v="3"/>
    <m/>
    <x v="24"/>
    <m/>
    <n v="0"/>
    <n v="0"/>
    <s v=""/>
    <n v="1"/>
    <s v=""/>
    <n v="0"/>
    <n v="0"/>
    <s v=""/>
    <s v=""/>
    <n v="1"/>
    <n v="0"/>
    <s v=""/>
    <n v="0"/>
    <s v=""/>
    <n v="0"/>
    <n v="0"/>
    <s v=""/>
    <n v="0"/>
    <n v="1"/>
    <n v="1"/>
    <n v="0"/>
    <n v="1"/>
    <n v="0"/>
    <n v="1"/>
    <n v="1"/>
    <n v="0"/>
    <n v="5"/>
    <x v="0"/>
  </r>
  <r>
    <d v="2025-02-26T00:00:00"/>
    <x v="45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n v="3"/>
    <x v="0"/>
  </r>
  <r>
    <d v="2025-02-26T00:00:00"/>
    <x v="45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3-12T00:00:00"/>
    <x v="4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3-12T00:00:00"/>
    <x v="51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3-12T00:00:00"/>
    <x v="51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n v="3"/>
    <x v="0"/>
  </r>
  <r>
    <d v="2025-07-30T00:00:00"/>
    <x v="41"/>
    <s v="Torben's"/>
    <m/>
    <n v="4"/>
    <n v="2"/>
    <m/>
    <n v="1"/>
    <m/>
    <m/>
    <n v="3"/>
    <m/>
    <x v="25"/>
    <m/>
    <n v="0"/>
    <n v="0"/>
    <s v=""/>
    <n v="1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n v="4"/>
    <x v="0"/>
  </r>
  <r>
    <d v="2025-08-13T00:00:00"/>
    <x v="49"/>
    <s v="Torben's"/>
    <m/>
    <n v="3"/>
    <n v="2"/>
    <m/>
    <n v="1"/>
    <m/>
    <m/>
    <n v="4"/>
    <m/>
    <x v="25"/>
    <m/>
    <n v="0"/>
    <n v="0"/>
    <s v=""/>
    <n v="1"/>
    <s v=""/>
    <s v=""/>
    <n v="0"/>
    <s v=""/>
    <s v=""/>
    <n v="0"/>
    <n v="0"/>
    <s v=""/>
    <n v="0"/>
    <s v=""/>
    <s v=""/>
    <n v="1"/>
    <s v=""/>
    <n v="0"/>
    <n v="1"/>
    <n v="1"/>
    <n v="0"/>
    <n v="1"/>
    <n v="0"/>
    <n v="0"/>
    <n v="1"/>
    <n v="0"/>
    <n v="4"/>
    <x v="0"/>
  </r>
  <r>
    <d v="2025-08-13T00:00:00"/>
    <x v="52"/>
    <s v="Torben's"/>
    <m/>
    <n v="1"/>
    <n v="3"/>
    <m/>
    <n v="4"/>
    <m/>
    <m/>
    <n v="2"/>
    <m/>
    <x v="25"/>
    <m/>
    <n v="1"/>
    <n v="0"/>
    <s v=""/>
    <n v="0"/>
    <s v=""/>
    <s v=""/>
    <n v="0"/>
    <s v=""/>
    <s v=""/>
    <n v="0"/>
    <n v="0"/>
    <s v=""/>
    <n v="1"/>
    <s v=""/>
    <s v=""/>
    <n v="0"/>
    <s v=""/>
    <n v="0"/>
    <n v="1"/>
    <n v="1"/>
    <n v="0"/>
    <n v="1"/>
    <n v="0"/>
    <n v="0"/>
    <n v="1"/>
    <n v="0"/>
    <n v="4"/>
    <x v="0"/>
  </r>
  <r>
    <m/>
    <x v="53"/>
    <m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s v="Twilight Imperium: Fourth Edition"/>
    <s v="Torben's"/>
    <n v="2"/>
    <m/>
    <n v="2"/>
    <n v="2"/>
    <n v="1"/>
    <m/>
    <m/>
    <m/>
    <m/>
    <x v="0"/>
    <n v="0"/>
    <s v=""/>
    <n v="0"/>
    <n v="0"/>
    <n v="1"/>
    <s v=""/>
    <s v=""/>
    <s v=""/>
    <s v=""/>
    <n v="1"/>
    <s v=""/>
    <n v="1"/>
    <n v="1"/>
    <n v="0"/>
    <s v=""/>
    <s v=""/>
    <s v=""/>
    <s v=""/>
    <n v="1"/>
    <n v="0"/>
    <n v="1"/>
    <n v="1"/>
    <n v="1"/>
    <n v="0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m/>
    <m/>
    <x v="0"/>
    <n v="0"/>
    <s v=""/>
    <n v="0"/>
    <n v="0"/>
    <n v="1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m/>
    <m/>
    <x v="1"/>
    <s v=""/>
    <s v=""/>
    <n v="0"/>
    <n v="0"/>
    <n v="0"/>
    <s v=""/>
    <s v=""/>
    <s v=""/>
    <s v=""/>
    <s v=""/>
    <s v=""/>
    <n v="1"/>
    <n v="1"/>
    <n v="1"/>
    <s v=""/>
    <s v=""/>
    <s v=""/>
    <s v=""/>
    <n v="0"/>
    <n v="0"/>
    <n v="1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m/>
    <m/>
    <x v="2"/>
    <n v="0"/>
    <s v=""/>
    <s v=""/>
    <n v="0"/>
    <n v="0"/>
    <s v=""/>
    <s v=""/>
    <s v=""/>
    <s v=""/>
    <n v="1"/>
    <s v=""/>
    <s v=""/>
    <n v="1"/>
    <n v="1"/>
    <s v=""/>
    <s v=""/>
    <s v=""/>
    <s v=""/>
    <n v="1"/>
    <n v="0"/>
    <n v="0"/>
    <n v="1"/>
    <n v="1"/>
    <n v="0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m/>
    <m/>
    <x v="2"/>
    <n v="1"/>
    <s v=""/>
    <s v=""/>
    <n v="0"/>
    <n v="0"/>
    <s v=""/>
    <s v=""/>
    <s v=""/>
    <s v=""/>
    <n v="0"/>
    <s v=""/>
    <s v=""/>
    <n v="1"/>
    <n v="1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m/>
    <m/>
    <x v="0"/>
    <n v="0"/>
    <s v=""/>
    <n v="1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m/>
    <m/>
    <x v="0"/>
    <n v="0"/>
    <s v=""/>
    <n v="0"/>
    <n v="1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m/>
    <m/>
    <x v="0"/>
    <n v="0"/>
    <s v=""/>
    <n v="0"/>
    <n v="1"/>
    <n v="0"/>
    <s v=""/>
    <s v=""/>
    <s v=""/>
    <s v=""/>
    <n v="0"/>
    <s v=""/>
    <n v="1"/>
    <n v="0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m/>
    <m/>
    <x v="0"/>
    <n v="1"/>
    <s v=""/>
    <n v="0"/>
    <n v="0"/>
    <n v="0"/>
    <s v=""/>
    <s v=""/>
    <s v=""/>
    <s v=""/>
    <n v="0"/>
    <s v=""/>
    <n v="0"/>
    <n v="1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m/>
    <m/>
    <x v="2"/>
    <n v="1"/>
    <s v=""/>
    <s v=""/>
    <n v="0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m/>
    <m/>
    <x v="0"/>
    <n v="0"/>
    <s v=""/>
    <n v="1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m/>
    <m/>
    <x v="0"/>
    <n v="1"/>
    <s v=""/>
    <n v="0"/>
    <n v="0"/>
    <n v="0"/>
    <s v=""/>
    <s v=""/>
    <s v=""/>
    <s v=""/>
    <n v="0"/>
    <s v=""/>
    <n v="0"/>
    <n v="0"/>
    <n v="1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m/>
    <m/>
    <x v="0"/>
    <n v="0"/>
    <s v=""/>
    <n v="0"/>
    <n v="0"/>
    <n v="1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m/>
    <m/>
    <x v="0"/>
    <n v="0"/>
    <s v=""/>
    <n v="0"/>
    <n v="1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m/>
    <m/>
    <n v="4"/>
    <x v="3"/>
    <s v=""/>
    <s v=""/>
    <n v="1"/>
    <n v="0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m/>
    <m/>
    <n v="5"/>
    <x v="4"/>
    <n v="1"/>
    <s v=""/>
    <n v="0"/>
    <n v="0"/>
    <n v="0"/>
    <s v=""/>
    <s v=""/>
    <s v=""/>
    <n v="0"/>
    <n v="0"/>
    <s v=""/>
    <n v="0"/>
    <n v="0"/>
    <n v="0"/>
    <s v=""/>
    <s v=""/>
    <s v=""/>
    <n v="1"/>
    <n v="1"/>
    <n v="0"/>
    <n v="1"/>
    <n v="1"/>
    <n v="1"/>
    <n v="0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m/>
    <m/>
    <x v="0"/>
    <n v="1"/>
    <s v=""/>
    <n v="1"/>
    <n v="1"/>
    <n v="1"/>
    <s v=""/>
    <s v=""/>
    <s v=""/>
    <s v=""/>
    <n v="0"/>
    <s v=""/>
    <n v="0"/>
    <n v="0"/>
    <n v="0"/>
    <s v=""/>
    <s v=""/>
    <s v=""/>
    <s v=""/>
    <n v="1"/>
    <n v="0"/>
    <n v="1"/>
    <n v="1"/>
    <n v="1"/>
    <n v="0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m/>
    <m/>
    <x v="5"/>
    <n v="0"/>
    <n v="1"/>
    <n v="0"/>
    <n v="0"/>
    <n v="0"/>
    <s v=""/>
    <s v=""/>
    <s v=""/>
    <s v=""/>
    <n v="1"/>
    <n v="0"/>
    <n v="1"/>
    <n v="1"/>
    <n v="1"/>
    <s v=""/>
    <s v=""/>
    <s v=""/>
    <s v=""/>
    <n v="1"/>
    <n v="1"/>
    <n v="1"/>
    <n v="1"/>
    <n v="1"/>
    <n v="0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m/>
    <m/>
    <x v="5"/>
    <n v="1"/>
    <n v="0"/>
    <n v="0"/>
    <n v="0"/>
    <n v="0"/>
    <s v=""/>
    <s v=""/>
    <s v=""/>
    <s v=""/>
    <n v="0"/>
    <n v="1"/>
    <n v="0"/>
    <n v="0"/>
    <n v="0"/>
    <s v=""/>
    <s v=""/>
    <s v=""/>
    <s v=""/>
    <n v="1"/>
    <n v="1"/>
    <n v="1"/>
    <n v="1"/>
    <n v="1"/>
    <n v="0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m/>
    <m/>
    <x v="5"/>
    <n v="0"/>
    <n v="0"/>
    <n v="0"/>
    <n v="0"/>
    <n v="1"/>
    <s v=""/>
    <s v=""/>
    <s v=""/>
    <s v=""/>
    <n v="0"/>
    <n v="0"/>
    <n v="0"/>
    <n v="1"/>
    <n v="0"/>
    <s v=""/>
    <s v=""/>
    <s v=""/>
    <s v=""/>
    <n v="1"/>
    <n v="1"/>
    <n v="1"/>
    <n v="1"/>
    <n v="1"/>
    <n v="0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m/>
    <m/>
    <x v="6"/>
    <n v="1"/>
    <n v="0"/>
    <s v=""/>
    <n v="0"/>
    <n v="0"/>
    <s v=""/>
    <s v=""/>
    <s v=""/>
    <s v=""/>
    <n v="0"/>
    <n v="1"/>
    <s v=""/>
    <n v="1"/>
    <n v="0"/>
    <s v=""/>
    <s v=""/>
    <s v=""/>
    <s v=""/>
    <n v="1"/>
    <n v="1"/>
    <n v="0"/>
    <n v="1"/>
    <n v="1"/>
    <n v="0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m/>
    <m/>
    <x v="6"/>
    <n v="1"/>
    <n v="0"/>
    <s v=""/>
    <n v="0"/>
    <n v="0"/>
    <s v=""/>
    <s v=""/>
    <s v=""/>
    <s v=""/>
    <n v="0"/>
    <n v="0"/>
    <s v=""/>
    <n v="0"/>
    <n v="1"/>
    <s v=""/>
    <s v=""/>
    <s v=""/>
    <s v=""/>
    <n v="1"/>
    <n v="1"/>
    <n v="0"/>
    <n v="1"/>
    <n v="1"/>
    <n v="0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m/>
    <m/>
    <x v="1"/>
    <s v=""/>
    <s v=""/>
    <n v="1"/>
    <n v="0"/>
    <n v="0"/>
    <s v=""/>
    <s v=""/>
    <s v=""/>
    <s v=""/>
    <s v=""/>
    <s v=""/>
    <n v="0"/>
    <n v="1"/>
    <n v="1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m/>
    <m/>
    <x v="8"/>
    <n v="1"/>
    <s v=""/>
    <n v="0"/>
    <n v="0"/>
    <n v="0"/>
    <n v="0"/>
    <s v=""/>
    <s v=""/>
    <s v=""/>
    <n v="0"/>
    <s v=""/>
    <n v="0"/>
    <n v="1"/>
    <n v="0"/>
    <n v="0"/>
    <s v=""/>
    <s v=""/>
    <s v=""/>
    <n v="1"/>
    <n v="0"/>
    <n v="1"/>
    <n v="1"/>
    <n v="1"/>
    <n v="1"/>
    <n v="0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m/>
    <m/>
    <x v="8"/>
    <n v="0"/>
    <s v=""/>
    <n v="0"/>
    <n v="0"/>
    <n v="0"/>
    <n v="0"/>
    <s v=""/>
    <s v=""/>
    <s v=""/>
    <n v="1"/>
    <s v=""/>
    <n v="1"/>
    <n v="1"/>
    <n v="1"/>
    <n v="1"/>
    <s v=""/>
    <s v=""/>
    <s v=""/>
    <n v="1"/>
    <n v="0"/>
    <n v="1"/>
    <n v="1"/>
    <n v="1"/>
    <n v="1"/>
    <n v="0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m/>
    <m/>
    <x v="2"/>
    <n v="0"/>
    <s v=""/>
    <s v=""/>
    <n v="1"/>
    <n v="0"/>
    <s v=""/>
    <s v=""/>
    <s v=""/>
    <s v=""/>
    <n v="0"/>
    <s v=""/>
    <s v=""/>
    <n v="0"/>
    <n v="1"/>
    <s v=""/>
    <s v=""/>
    <s v=""/>
    <s v=""/>
    <n v="1"/>
    <n v="0"/>
    <n v="0"/>
    <n v="1"/>
    <n v="1"/>
    <n v="0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m/>
    <m/>
    <x v="2"/>
    <n v="0"/>
    <s v=""/>
    <s v=""/>
    <n v="0"/>
    <n v="1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m/>
    <m/>
    <x v="7"/>
    <n v="1"/>
    <s v=""/>
    <n v="1"/>
    <s v=""/>
    <n v="0"/>
    <s v=""/>
    <s v=""/>
    <s v=""/>
    <s v=""/>
    <n v="0"/>
    <s v=""/>
    <n v="0"/>
    <s v=""/>
    <n v="1"/>
    <s v=""/>
    <s v=""/>
    <s v=""/>
    <s v=""/>
    <n v="1"/>
    <n v="0"/>
    <n v="1"/>
    <n v="0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m/>
    <m/>
    <x v="7"/>
    <n v="0"/>
    <s v=""/>
    <n v="0"/>
    <s v=""/>
    <n v="1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m/>
    <m/>
    <x v="2"/>
    <n v="1"/>
    <s v=""/>
    <s v=""/>
    <n v="0"/>
    <n v="0"/>
    <s v=""/>
    <s v=""/>
    <s v=""/>
    <s v=""/>
    <n v="0"/>
    <s v=""/>
    <s v=""/>
    <n v="1"/>
    <n v="0"/>
    <s v=""/>
    <s v=""/>
    <s v=""/>
    <s v=""/>
    <n v="1"/>
    <n v="0"/>
    <n v="0"/>
    <n v="1"/>
    <n v="1"/>
    <n v="0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m/>
    <m/>
    <x v="9"/>
    <s v=""/>
    <s v=""/>
    <n v="0"/>
    <n v="1"/>
    <n v="0"/>
    <n v="0"/>
    <s v=""/>
    <s v=""/>
    <s v=""/>
    <s v=""/>
    <s v=""/>
    <n v="0"/>
    <n v="0"/>
    <n v="1"/>
    <n v="0"/>
    <s v=""/>
    <s v=""/>
    <s v=""/>
    <n v="0"/>
    <n v="0"/>
    <n v="1"/>
    <n v="1"/>
    <n v="1"/>
    <n v="1"/>
    <n v="0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m/>
    <m/>
    <x v="8"/>
    <n v="0"/>
    <s v=""/>
    <n v="0"/>
    <n v="1"/>
    <n v="0"/>
    <n v="0"/>
    <s v=""/>
    <s v=""/>
    <s v=""/>
    <n v="0"/>
    <s v=""/>
    <n v="0"/>
    <n v="0"/>
    <n v="0"/>
    <n v="1"/>
    <s v=""/>
    <s v=""/>
    <s v=""/>
    <n v="1"/>
    <n v="0"/>
    <n v="1"/>
    <n v="1"/>
    <n v="1"/>
    <n v="1"/>
    <n v="0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m/>
    <m/>
    <x v="1"/>
    <s v=""/>
    <s v=""/>
    <n v="1"/>
    <n v="0"/>
    <n v="0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m/>
    <m/>
    <x v="10"/>
    <n v="1"/>
    <s v=""/>
    <s v=""/>
    <s v=""/>
    <n v="0"/>
    <n v="0"/>
    <s v=""/>
    <s v=""/>
    <s v=""/>
    <n v="0"/>
    <s v=""/>
    <s v=""/>
    <s v=""/>
    <n v="0"/>
    <n v="1"/>
    <s v=""/>
    <s v=""/>
    <s v=""/>
    <n v="1"/>
    <n v="0"/>
    <n v="0"/>
    <n v="0"/>
    <n v="1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m/>
    <m/>
    <x v="1"/>
    <s v=""/>
    <s v=""/>
    <n v="0"/>
    <n v="1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m/>
    <m/>
    <x v="1"/>
    <s v=""/>
    <s v=""/>
    <n v="0"/>
    <n v="1"/>
    <n v="0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m/>
    <m/>
    <x v="1"/>
    <s v=""/>
    <s v=""/>
    <n v="0"/>
    <n v="0"/>
    <n v="1"/>
    <s v=""/>
    <s v=""/>
    <s v=""/>
    <s v=""/>
    <s v=""/>
    <s v=""/>
    <n v="0"/>
    <n v="1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m/>
    <m/>
    <x v="11"/>
    <s v=""/>
    <n v="1"/>
    <s v=""/>
    <s v=""/>
    <n v="0"/>
    <n v="0"/>
    <s v=""/>
    <s v=""/>
    <s v=""/>
    <s v=""/>
    <n v="0"/>
    <s v=""/>
    <s v=""/>
    <n v="0"/>
    <n v="1"/>
    <s v=""/>
    <s v=""/>
    <s v=""/>
    <n v="0"/>
    <n v="1"/>
    <n v="0"/>
    <n v="0"/>
    <n v="1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m/>
    <m/>
    <x v="11"/>
    <s v=""/>
    <n v="0"/>
    <s v=""/>
    <s v=""/>
    <n v="0"/>
    <n v="1"/>
    <s v=""/>
    <s v=""/>
    <s v=""/>
    <s v=""/>
    <n v="1"/>
    <s v=""/>
    <s v=""/>
    <n v="0"/>
    <n v="0"/>
    <s v=""/>
    <s v=""/>
    <s v=""/>
    <n v="0"/>
    <n v="1"/>
    <n v="0"/>
    <n v="0"/>
    <n v="1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m/>
    <m/>
    <x v="7"/>
    <n v="1"/>
    <s v=""/>
    <n v="0"/>
    <s v=""/>
    <n v="0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1"/>
    <s v=""/>
    <s v=""/>
    <s v=""/>
    <s v=""/>
    <n v="1"/>
    <n v="0"/>
    <n v="1"/>
    <n v="0"/>
    <n v="1"/>
    <n v="0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m/>
    <m/>
    <x v="7"/>
    <n v="0"/>
    <s v=""/>
    <n v="1"/>
    <s v=""/>
    <n v="0"/>
    <s v=""/>
    <s v=""/>
    <s v=""/>
    <s v=""/>
    <n v="1"/>
    <s v=""/>
    <n v="0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m/>
    <m/>
    <x v="7"/>
    <n v="0"/>
    <s v=""/>
    <n v="0"/>
    <s v=""/>
    <n v="1"/>
    <s v=""/>
    <s v=""/>
    <s v=""/>
    <s v=""/>
    <n v="0"/>
    <s v=""/>
    <n v="1"/>
    <s v=""/>
    <n v="0"/>
    <s v=""/>
    <s v=""/>
    <s v=""/>
    <s v=""/>
    <n v="1"/>
    <n v="0"/>
    <n v="1"/>
    <n v="0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m/>
    <m/>
    <x v="12"/>
    <s v=""/>
    <n v="0"/>
    <s v=""/>
    <n v="1"/>
    <n v="0"/>
    <n v="0"/>
    <s v=""/>
    <s v=""/>
    <s v=""/>
    <s v=""/>
    <n v="1"/>
    <s v=""/>
    <n v="0"/>
    <n v="0"/>
    <n v="0"/>
    <s v=""/>
    <s v=""/>
    <s v=""/>
    <n v="0"/>
    <n v="1"/>
    <n v="0"/>
    <n v="1"/>
    <n v="1"/>
    <n v="1"/>
    <n v="0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m/>
    <m/>
    <x v="13"/>
    <s v=""/>
    <n v="0"/>
    <n v="1"/>
    <n v="0"/>
    <n v="0"/>
    <n v="0"/>
    <s v=""/>
    <s v=""/>
    <s v=""/>
    <s v=""/>
    <n v="0"/>
    <n v="0"/>
    <n v="0"/>
    <n v="0"/>
    <n v="1"/>
    <s v=""/>
    <s v=""/>
    <s v=""/>
    <n v="0"/>
    <n v="1"/>
    <n v="1"/>
    <n v="1"/>
    <n v="1"/>
    <n v="1"/>
    <n v="0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m/>
    <m/>
    <n v="2"/>
    <x v="14"/>
    <s v=""/>
    <s v=""/>
    <n v="0"/>
    <s v=""/>
    <n v="1"/>
    <s v=""/>
    <s v=""/>
    <s v=""/>
    <n v="0"/>
    <s v=""/>
    <s v=""/>
    <n v="1"/>
    <s v=""/>
    <n v="0"/>
    <s v=""/>
    <s v=""/>
    <s v=""/>
    <n v="0"/>
    <n v="0"/>
    <n v="0"/>
    <n v="1"/>
    <n v="0"/>
    <n v="1"/>
    <n v="0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m/>
    <m/>
    <n v="3"/>
    <x v="3"/>
    <s v=""/>
    <s v=""/>
    <n v="1"/>
    <n v="0"/>
    <n v="0"/>
    <s v=""/>
    <s v=""/>
    <s v=""/>
    <n v="0"/>
    <s v=""/>
    <s v=""/>
    <n v="0"/>
    <n v="1"/>
    <n v="0"/>
    <s v=""/>
    <s v=""/>
    <s v=""/>
    <n v="0"/>
    <n v="0"/>
    <n v="0"/>
    <n v="1"/>
    <n v="1"/>
    <n v="1"/>
    <n v="0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m/>
    <m/>
    <n v="3"/>
    <x v="3"/>
    <s v=""/>
    <s v=""/>
    <n v="0"/>
    <n v="0"/>
    <n v="1"/>
    <s v=""/>
    <s v=""/>
    <s v=""/>
    <n v="0"/>
    <s v=""/>
    <s v=""/>
    <n v="1"/>
    <n v="0"/>
    <n v="0"/>
    <s v=""/>
    <s v=""/>
    <s v=""/>
    <n v="0"/>
    <n v="0"/>
    <n v="0"/>
    <n v="1"/>
    <n v="1"/>
    <n v="1"/>
    <n v="0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m/>
    <m/>
    <n v="4"/>
    <x v="3"/>
    <s v=""/>
    <s v=""/>
    <n v="0"/>
    <n v="1"/>
    <n v="0"/>
    <s v=""/>
    <s v=""/>
    <s v=""/>
    <n v="0"/>
    <s v=""/>
    <s v=""/>
    <n v="0"/>
    <n v="0"/>
    <n v="0"/>
    <s v=""/>
    <s v=""/>
    <s v=""/>
    <n v="1"/>
    <n v="0"/>
    <n v="0"/>
    <n v="1"/>
    <n v="1"/>
    <n v="1"/>
    <n v="0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m/>
    <m/>
    <n v="3"/>
    <x v="15"/>
    <s v=""/>
    <s v=""/>
    <n v="0"/>
    <n v="1"/>
    <s v=""/>
    <s v=""/>
    <s v=""/>
    <s v=""/>
    <n v="0"/>
    <s v=""/>
    <s v=""/>
    <n v="0"/>
    <n v="0"/>
    <s v=""/>
    <s v=""/>
    <s v=""/>
    <s v=""/>
    <n v="1"/>
    <n v="0"/>
    <n v="0"/>
    <n v="1"/>
    <n v="1"/>
    <n v="0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m/>
    <m/>
    <x v="1"/>
    <s v=""/>
    <s v=""/>
    <n v="1"/>
    <n v="0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m/>
    <m/>
    <x v="2"/>
    <n v="0"/>
    <s v=""/>
    <s v=""/>
    <n v="0"/>
    <n v="1"/>
    <s v=""/>
    <s v=""/>
    <s v=""/>
    <s v=""/>
    <n v="1"/>
    <s v=""/>
    <s v=""/>
    <n v="0"/>
    <n v="0"/>
    <s v=""/>
    <s v=""/>
    <s v=""/>
    <s v=""/>
    <n v="1"/>
    <n v="0"/>
    <n v="0"/>
    <n v="1"/>
    <n v="1"/>
    <n v="0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m/>
    <m/>
    <x v="1"/>
    <s v=""/>
    <s v=""/>
    <n v="0"/>
    <n v="1"/>
    <n v="0"/>
    <s v=""/>
    <s v=""/>
    <s v=""/>
    <s v=""/>
    <s v=""/>
    <s v=""/>
    <n v="0"/>
    <n v="0"/>
    <n v="1"/>
    <s v=""/>
    <s v=""/>
    <s v=""/>
    <s v=""/>
    <n v="0"/>
    <n v="0"/>
    <n v="1"/>
    <n v="1"/>
    <n v="1"/>
    <n v="0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m/>
    <m/>
    <x v="1"/>
    <s v=""/>
    <s v=""/>
    <n v="0"/>
    <n v="0"/>
    <n v="1"/>
    <s v=""/>
    <s v=""/>
    <s v=""/>
    <s v=""/>
    <s v=""/>
    <s v=""/>
    <n v="1"/>
    <n v="0"/>
    <n v="0"/>
    <s v=""/>
    <s v=""/>
    <s v=""/>
    <s v=""/>
    <n v="0"/>
    <n v="0"/>
    <n v="1"/>
    <n v="1"/>
    <n v="1"/>
    <n v="0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m/>
    <m/>
    <x v="16"/>
    <s v=""/>
    <s v=""/>
    <n v="0"/>
    <s v=""/>
    <n v="0"/>
    <n v="1"/>
    <s v=""/>
    <s v=""/>
    <s v=""/>
    <s v=""/>
    <s v=""/>
    <n v="0"/>
    <s v=""/>
    <n v="1"/>
    <n v="0"/>
    <s v=""/>
    <s v=""/>
    <s v=""/>
    <n v="0"/>
    <n v="0"/>
    <n v="1"/>
    <n v="0"/>
    <n v="1"/>
    <n v="1"/>
    <n v="0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m/>
    <m/>
    <x v="0"/>
    <n v="0"/>
    <s v=""/>
    <n v="1"/>
    <n v="0"/>
    <n v="0"/>
    <s v=""/>
    <s v=""/>
    <s v=""/>
    <s v=""/>
    <n v="1"/>
    <s v=""/>
    <n v="0"/>
    <n v="0"/>
    <n v="0"/>
    <s v=""/>
    <s v=""/>
    <s v=""/>
    <s v=""/>
    <n v="1"/>
    <n v="0"/>
    <n v="1"/>
    <n v="1"/>
    <n v="1"/>
    <n v="0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m/>
    <m/>
    <x v="17"/>
    <s v=""/>
    <s v=""/>
    <n v="0"/>
    <s v=""/>
    <n v="1"/>
    <s v=""/>
    <s v=""/>
    <s v=""/>
    <s v=""/>
    <s v=""/>
    <s v=""/>
    <n v="1"/>
    <s v=""/>
    <n v="0"/>
    <s v=""/>
    <s v=""/>
    <s v=""/>
    <s v=""/>
    <n v="0"/>
    <n v="0"/>
    <n v="1"/>
    <n v="0"/>
    <n v="1"/>
    <n v="0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m/>
    <m/>
    <x v="17"/>
    <s v=""/>
    <s v=""/>
    <n v="0"/>
    <s v=""/>
    <n v="0"/>
    <s v=""/>
    <s v=""/>
    <s v=""/>
    <s v=""/>
    <s v=""/>
    <s v=""/>
    <n v="1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m/>
    <m/>
    <x v="17"/>
    <s v=""/>
    <s v=""/>
    <n v="1"/>
    <s v=""/>
    <n v="0"/>
    <s v=""/>
    <s v=""/>
    <s v=""/>
    <s v=""/>
    <s v=""/>
    <s v=""/>
    <n v="0"/>
    <s v=""/>
    <n v="1"/>
    <s v=""/>
    <s v=""/>
    <s v=""/>
    <s v=""/>
    <n v="0"/>
    <n v="0"/>
    <n v="1"/>
    <n v="0"/>
    <n v="1"/>
    <n v="0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m/>
    <m/>
    <x v="19"/>
    <s v=""/>
    <n v="0"/>
    <s v=""/>
    <n v="0"/>
    <n v="1"/>
    <s v=""/>
    <s v=""/>
    <s v=""/>
    <s v=""/>
    <s v=""/>
    <n v="1"/>
    <s v=""/>
    <n v="1"/>
    <n v="0"/>
    <s v=""/>
    <s v=""/>
    <s v=""/>
    <s v=""/>
    <n v="0"/>
    <n v="1"/>
    <n v="0"/>
    <n v="1"/>
    <n v="1"/>
    <n v="0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m/>
    <m/>
    <x v="19"/>
    <s v=""/>
    <n v="1"/>
    <s v=""/>
    <n v="0"/>
    <n v="0"/>
    <s v=""/>
    <s v=""/>
    <s v=""/>
    <s v=""/>
    <s v=""/>
    <n v="0"/>
    <s v=""/>
    <n v="1"/>
    <n v="1"/>
    <s v=""/>
    <s v=""/>
    <s v=""/>
    <s v=""/>
    <n v="0"/>
    <n v="1"/>
    <n v="0"/>
    <n v="1"/>
    <n v="1"/>
    <n v="0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m/>
    <m/>
    <x v="18"/>
    <s v=""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m/>
    <m/>
    <x v="20"/>
    <s v=""/>
    <n v="1"/>
    <n v="0"/>
    <n v="0"/>
    <n v="0"/>
    <s v=""/>
    <s v=""/>
    <s v=""/>
    <s v=""/>
    <s v=""/>
    <n v="0"/>
    <n v="0"/>
    <n v="1"/>
    <n v="0"/>
    <s v=""/>
    <s v=""/>
    <s v=""/>
    <s v=""/>
    <n v="0"/>
    <n v="1"/>
    <n v="1"/>
    <n v="1"/>
    <n v="1"/>
    <n v="0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m/>
    <m/>
    <x v="21"/>
    <s v=""/>
    <n v="0"/>
    <n v="0"/>
    <s v=""/>
    <n v="0"/>
    <n v="1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m/>
    <m/>
    <x v="21"/>
    <s v=""/>
    <n v="1"/>
    <n v="0"/>
    <s v=""/>
    <n v="0"/>
    <n v="0"/>
    <s v=""/>
    <s v=""/>
    <s v=""/>
    <s v=""/>
    <n v="0"/>
    <n v="1"/>
    <s v=""/>
    <n v="0"/>
    <n v="0"/>
    <s v=""/>
    <s v=""/>
    <s v=""/>
    <n v="0"/>
    <n v="1"/>
    <n v="1"/>
    <n v="0"/>
    <n v="1"/>
    <n v="1"/>
    <n v="0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m/>
    <m/>
    <x v="21"/>
    <s v=""/>
    <n v="0"/>
    <n v="0"/>
    <s v=""/>
    <n v="1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m/>
    <m/>
    <x v="22"/>
    <s v=""/>
    <n v="0"/>
    <n v="1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m/>
    <m/>
    <x v="22"/>
    <s v=""/>
    <n v="1"/>
    <n v="0"/>
    <s v=""/>
    <n v="0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m/>
    <m/>
    <x v="22"/>
    <s v=""/>
    <n v="0"/>
    <n v="0"/>
    <s v=""/>
    <n v="1"/>
    <s v=""/>
    <n v="0"/>
    <s v=""/>
    <s v=""/>
    <s v=""/>
    <n v="0"/>
    <n v="1"/>
    <s v=""/>
    <n v="0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m/>
    <n v="1"/>
    <m/>
    <m/>
    <n v="2"/>
    <m/>
    <n v="2"/>
    <m/>
    <m/>
    <x v="23"/>
    <s v=""/>
    <n v="1"/>
    <s v=""/>
    <s v=""/>
    <n v="0"/>
    <s v=""/>
    <n v="0"/>
    <s v=""/>
    <s v=""/>
    <s v=""/>
    <n v="0"/>
    <s v=""/>
    <s v=""/>
    <n v="1"/>
    <s v=""/>
    <n v="1"/>
    <s v=""/>
    <s v=""/>
    <n v="0"/>
    <n v="1"/>
    <n v="0"/>
    <n v="0"/>
    <n v="1"/>
    <n v="0"/>
    <n v="1"/>
    <n v="0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m/>
    <n v="1"/>
    <n v="3"/>
    <m/>
    <n v="4"/>
    <m/>
    <n v="2"/>
    <m/>
    <m/>
    <x v="22"/>
    <s v=""/>
    <n v="1"/>
    <n v="0"/>
    <s v=""/>
    <n v="0"/>
    <s v=""/>
    <n v="0"/>
    <s v=""/>
    <s v=""/>
    <s v=""/>
    <n v="0"/>
    <n v="0"/>
    <s v=""/>
    <n v="1"/>
    <s v=""/>
    <n v="0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m/>
    <n v="3"/>
    <n v="1"/>
    <m/>
    <n v="2"/>
    <m/>
    <n v="4"/>
    <m/>
    <m/>
    <x v="22"/>
    <s v=""/>
    <n v="0"/>
    <n v="1"/>
    <s v=""/>
    <n v="0"/>
    <s v=""/>
    <n v="0"/>
    <s v=""/>
    <s v=""/>
    <s v=""/>
    <n v="0"/>
    <n v="0"/>
    <s v=""/>
    <n v="0"/>
    <s v=""/>
    <n v="1"/>
    <s v=""/>
    <s v=""/>
    <n v="0"/>
    <n v="1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m/>
    <n v="2"/>
    <m/>
    <m/>
    <n v="1"/>
    <m/>
    <n v="3"/>
    <m/>
    <m/>
    <x v="23"/>
    <s v=""/>
    <n v="0"/>
    <s v=""/>
    <s v=""/>
    <n v="1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m/>
    <n v="1"/>
    <m/>
    <m/>
    <n v="2"/>
    <m/>
    <n v="3"/>
    <m/>
    <m/>
    <x v="23"/>
    <s v=""/>
    <n v="1"/>
    <s v=""/>
    <s v=""/>
    <n v="0"/>
    <s v=""/>
    <n v="0"/>
    <s v=""/>
    <s v=""/>
    <s v=""/>
    <n v="0"/>
    <s v=""/>
    <s v=""/>
    <n v="0"/>
    <s v=""/>
    <n v="1"/>
    <s v=""/>
    <s v=""/>
    <n v="0"/>
    <n v="1"/>
    <n v="0"/>
    <n v="0"/>
    <n v="1"/>
    <n v="0"/>
    <n v="1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Twilight Imperium: Fourth Edition"/>
    <s v="Torben's"/>
    <m/>
    <n v="2"/>
    <n v="2"/>
    <m/>
    <n v="1"/>
    <m/>
    <n v="5"/>
    <n v="2"/>
    <m/>
    <x v="24"/>
    <s v=""/>
    <n v="0"/>
    <n v="0"/>
    <s v=""/>
    <n v="1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m/>
    <n v="2"/>
    <n v="1"/>
    <m/>
    <n v="3"/>
    <m/>
    <m/>
    <m/>
    <m/>
    <x v="18"/>
    <s v=""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m/>
    <n v="3"/>
    <n v="1"/>
    <m/>
    <n v="2"/>
    <m/>
    <m/>
    <m/>
    <m/>
    <x v="18"/>
    <s v=""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4-11-09T00:00:00"/>
    <s v="Twilight Imperium: Fourth Edition"/>
    <s v="Torben's"/>
    <m/>
    <n v="4"/>
    <n v="1"/>
    <m/>
    <n v="2"/>
    <m/>
    <m/>
    <n v="3"/>
    <m/>
    <x v="25"/>
    <m/>
    <n v="0"/>
    <n v="1"/>
    <s v=""/>
    <n v="0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11-22T00:00:00"/>
    <s v="Cyclades"/>
    <s v="Torben's"/>
    <m/>
    <n v="1"/>
    <n v="4"/>
    <m/>
    <n v="5"/>
    <m/>
    <n v="3"/>
    <n v="2"/>
    <m/>
    <x v="24"/>
    <m/>
    <n v="1"/>
    <n v="0"/>
    <s v=""/>
    <n v="0"/>
    <s v=""/>
    <n v="0"/>
    <n v="0"/>
    <s v=""/>
    <s v=""/>
    <n v="0"/>
    <n v="0"/>
    <s v=""/>
    <n v="1"/>
    <s v=""/>
    <n v="0"/>
    <n v="0"/>
    <s v=""/>
    <n v="0"/>
    <n v="1"/>
    <n v="1"/>
    <n v="0"/>
    <n v="1"/>
    <n v="0"/>
    <n v="1"/>
    <n v="1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24-11-22T00:00:00"/>
    <s v="Power Grid"/>
    <s v="Torben's"/>
    <m/>
    <n v="1"/>
    <n v="4"/>
    <m/>
    <n v="2"/>
    <m/>
    <n v="5"/>
    <n v="3"/>
    <m/>
    <x v="24"/>
    <m/>
    <n v="1"/>
    <n v="0"/>
    <s v=""/>
    <n v="0"/>
    <s v=""/>
    <n v="0"/>
    <n v="0"/>
    <s v=""/>
    <s v=""/>
    <n v="0"/>
    <n v="0"/>
    <s v=""/>
    <n v="0"/>
    <s v=""/>
    <n v="1"/>
    <n v="0"/>
    <s v=""/>
    <n v="0"/>
    <n v="1"/>
    <n v="1"/>
    <n v="0"/>
    <n v="1"/>
    <n v="0"/>
    <n v="1"/>
    <n v="1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0"/>
  </r>
  <r>
    <d v="2024-12-04T00:00:00"/>
    <s v="Brass Birmingham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4-12-04T00:00:00"/>
    <s v="For Sale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4-12-18T00:00:00"/>
    <s v="Dune Imperium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12-18T00:00:00"/>
    <s v="Dune Imperium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3"/>
    <n v="1"/>
    <m/>
    <n v="2"/>
    <n v="4"/>
    <m/>
    <m/>
    <m/>
    <x v="21"/>
    <m/>
    <n v="0"/>
    <n v="1"/>
    <s v=""/>
    <n v="0"/>
    <n v="0"/>
    <s v=""/>
    <s v=""/>
    <s v=""/>
    <s v=""/>
    <n v="0"/>
    <n v="0"/>
    <s v=""/>
    <n v="0"/>
    <n v="1"/>
    <s v=""/>
    <s v=""/>
    <s v=""/>
    <n v="0"/>
    <n v="1"/>
    <n v="1"/>
    <n v="0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1-17T00:00:00"/>
    <s v="Dune Imperium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2"/>
    <n v="1"/>
    <m/>
    <n v="3"/>
    <m/>
    <m/>
    <m/>
    <m/>
    <x v="18"/>
    <m/>
    <n v="0"/>
    <n v="1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2-07T00:00:00"/>
    <s v="Eclipse: Second Dawn"/>
    <s v="Torben's"/>
    <m/>
    <n v="5"/>
    <n v="2"/>
    <m/>
    <n v="1"/>
    <m/>
    <n v="4"/>
    <n v="3"/>
    <m/>
    <x v="24"/>
    <m/>
    <n v="0"/>
    <n v="0"/>
    <s v=""/>
    <n v="1"/>
    <s v=""/>
    <n v="0"/>
    <n v="0"/>
    <s v=""/>
    <s v=""/>
    <n v="1"/>
    <n v="0"/>
    <s v=""/>
    <n v="0"/>
    <s v=""/>
    <n v="0"/>
    <n v="0"/>
    <s v=""/>
    <n v="0"/>
    <n v="1"/>
    <n v="1"/>
    <n v="0"/>
    <n v="1"/>
    <n v="0"/>
    <n v="1"/>
    <n v="1"/>
    <n v="0"/>
    <x v="2"/>
    <x v="0"/>
    <n v="1"/>
    <n v="0"/>
    <n v="1"/>
    <n v="0"/>
    <n v="1"/>
    <n v="0"/>
    <n v="1"/>
    <n v="1"/>
    <n v="0"/>
    <n v="0"/>
    <n v="0"/>
    <n v="0"/>
    <n v="0"/>
    <n v="0"/>
    <n v="3.65"/>
    <n v="1"/>
  </r>
  <r>
    <d v="2025-02-26T00:00:00"/>
    <s v="Dune Imperium"/>
    <s v="Torben's"/>
    <m/>
    <n v="1"/>
    <n v="2"/>
    <m/>
    <n v="3"/>
    <m/>
    <m/>
    <m/>
    <m/>
    <x v="18"/>
    <m/>
    <n v="1"/>
    <n v="0"/>
    <s v=""/>
    <n v="0"/>
    <s v=""/>
    <s v=""/>
    <s v=""/>
    <s v=""/>
    <s v=""/>
    <n v="0"/>
    <n v="0"/>
    <s v=""/>
    <n v="1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2-26T00:00:00"/>
    <s v="Dune Imperium"/>
    <s v="Torben's"/>
    <m/>
    <n v="2"/>
    <n v="3"/>
    <m/>
    <n v="1"/>
    <m/>
    <m/>
    <m/>
    <m/>
    <x v="18"/>
    <m/>
    <n v="0"/>
    <n v="0"/>
    <s v=""/>
    <n v="1"/>
    <s v=""/>
    <s v=""/>
    <s v=""/>
    <s v=""/>
    <s v=""/>
    <n v="0"/>
    <n v="1"/>
    <s v=""/>
    <n v="0"/>
    <s v=""/>
    <s v=""/>
    <s v=""/>
    <s v=""/>
    <n v="0"/>
    <n v="1"/>
    <n v="1"/>
    <n v="0"/>
    <n v="1"/>
    <n v="0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3-12T00:00:00"/>
    <s v="Suburbia"/>
    <s v="Torben's"/>
    <m/>
    <n v="3"/>
    <n v="1"/>
    <m/>
    <n v="2"/>
    <m/>
    <m/>
    <m/>
    <m/>
    <x v="18"/>
    <m/>
    <n v="0"/>
    <n v="1"/>
    <s v=""/>
    <n v="0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5-03-12T00:00:00"/>
    <s v="The King is Dead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0"/>
    <n v="1"/>
    <n v="0"/>
    <n v="0"/>
    <n v="0"/>
    <n v="0"/>
    <n v="0"/>
    <n v="0"/>
    <n v="0"/>
    <n v="0"/>
    <n v="0"/>
    <n v="1"/>
    <n v="1"/>
    <n v="2.17"/>
    <n v="0"/>
  </r>
  <r>
    <d v="2025-03-12T00:00:00"/>
    <s v="The King is Dead"/>
    <s v="Torben's"/>
    <m/>
    <n v="3"/>
    <n v="2"/>
    <m/>
    <n v="1"/>
    <m/>
    <m/>
    <m/>
    <m/>
    <x v="18"/>
    <m/>
    <n v="0"/>
    <n v="0"/>
    <s v=""/>
    <n v="1"/>
    <s v=""/>
    <s v=""/>
    <s v=""/>
    <s v=""/>
    <s v=""/>
    <n v="1"/>
    <n v="0"/>
    <s v=""/>
    <n v="0"/>
    <s v=""/>
    <s v=""/>
    <s v=""/>
    <s v=""/>
    <n v="0"/>
    <n v="1"/>
    <n v="1"/>
    <n v="0"/>
    <n v="1"/>
    <n v="0"/>
    <n v="0"/>
    <n v="0"/>
    <n v="0"/>
    <x v="1"/>
    <x v="0"/>
    <n v="0"/>
    <n v="0"/>
    <n v="1"/>
    <n v="0"/>
    <n v="0"/>
    <n v="0"/>
    <n v="0"/>
    <n v="0"/>
    <n v="0"/>
    <n v="0"/>
    <n v="0"/>
    <n v="0"/>
    <n v="1"/>
    <n v="1"/>
    <n v="2.17"/>
    <n v="0"/>
  </r>
  <r>
    <d v="2025-07-30T00:00:00"/>
    <s v="Barrage"/>
    <s v="Torben's"/>
    <m/>
    <n v="4"/>
    <n v="2"/>
    <m/>
    <n v="1"/>
    <m/>
    <m/>
    <n v="3"/>
    <m/>
    <x v="25"/>
    <m/>
    <n v="0"/>
    <n v="0"/>
    <s v=""/>
    <n v="1"/>
    <s v=""/>
    <s v=""/>
    <n v="0"/>
    <s v=""/>
    <s v=""/>
    <n v="1"/>
    <n v="0"/>
    <s v=""/>
    <n v="0"/>
    <s v=""/>
    <s v=""/>
    <n v="0"/>
    <s v=""/>
    <n v="0"/>
    <n v="1"/>
    <n v="1"/>
    <n v="0"/>
    <n v="1"/>
    <n v="0"/>
    <n v="0"/>
    <n v="1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5-08-13T00:00:00"/>
    <s v="Architects of the West Kingdom"/>
    <s v="Torben's"/>
    <m/>
    <n v="3"/>
    <n v="2"/>
    <m/>
    <n v="1"/>
    <m/>
    <m/>
    <n v="4"/>
    <m/>
    <x v="25"/>
    <m/>
    <n v="0"/>
    <n v="0"/>
    <s v=""/>
    <n v="1"/>
    <s v=""/>
    <s v=""/>
    <n v="0"/>
    <s v=""/>
    <s v=""/>
    <n v="0"/>
    <n v="0"/>
    <s v=""/>
    <n v="0"/>
    <s v=""/>
    <s v=""/>
    <n v="1"/>
    <s v=""/>
    <n v="0"/>
    <n v="1"/>
    <n v="1"/>
    <n v="0"/>
    <n v="1"/>
    <n v="0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5-08-13T00:00:00"/>
    <s v="Flamme Rouge"/>
    <s v="Torben's"/>
    <m/>
    <n v="1"/>
    <n v="3"/>
    <m/>
    <n v="4"/>
    <m/>
    <m/>
    <n v="2"/>
    <m/>
    <x v="25"/>
    <m/>
    <n v="1"/>
    <n v="0"/>
    <s v=""/>
    <n v="0"/>
    <s v=""/>
    <s v=""/>
    <n v="0"/>
    <s v=""/>
    <s v=""/>
    <n v="0"/>
    <n v="0"/>
    <s v=""/>
    <n v="1"/>
    <s v=""/>
    <s v=""/>
    <n v="0"/>
    <s v=""/>
    <n v="0"/>
    <n v="1"/>
    <n v="1"/>
    <n v="0"/>
    <n v="1"/>
    <n v="0"/>
    <n v="0"/>
    <n v="1"/>
    <n v="0"/>
    <x v="0"/>
    <x v="0"/>
    <n v="0"/>
    <n v="0"/>
    <n v="0"/>
    <n v="0"/>
    <n v="0"/>
    <n v="0"/>
    <n v="0"/>
    <n v="0"/>
    <n v="0"/>
    <n v="1"/>
    <n v="0"/>
    <n v="1"/>
    <n v="1"/>
    <n v="1"/>
    <n v="1.7"/>
    <n v="0"/>
  </r>
  <r>
    <m/>
    <m/>
    <m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m/>
    <m/>
    <x v="4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3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3">
      <pivotArea outline="0" fieldPosition="0">
        <references count="1">
          <reference field="4294967294" count="1">
            <x v="3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4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4">
      <pivotArea outline="0" fieldPosition="0">
        <references count="1">
          <reference field="4294967294" count="1">
            <x v="3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4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7">
      <pivotArea outline="0" fieldPosition="0">
        <references count="1">
          <reference field="4294967294" count="1">
            <x v="3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4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2">
      <pivotArea outline="0" fieldPosition="0">
        <references count="1">
          <reference field="4294967294" count="1">
            <x v="4"/>
          </reference>
        </references>
      </pivotArea>
    </format>
    <format dxfId="131">
      <pivotArea outline="0" fieldPosition="0">
        <references count="1">
          <reference field="4294967294" count="1">
            <x v="5"/>
          </reference>
        </references>
      </pivotArea>
    </format>
    <format dxfId="130">
      <pivotArea outline="0" fieldPosition="0">
        <references count="1">
          <reference field="4294967294" count="1">
            <x v="6"/>
          </reference>
        </references>
      </pivotArea>
    </format>
    <format dxfId="12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26">
      <pivotArea field="35" type="button" dataOnly="0" labelOnly="1" outline="0"/>
    </format>
    <format dxfId="125">
      <pivotArea field="35" type="button" dataOnly="0" labelOnly="1" outline="0"/>
    </format>
    <format dxfId="124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0">
      <pivotArea outline="0" fieldPosition="0">
        <references count="1">
          <reference field="4294967294" count="1">
            <x v="4"/>
          </reference>
        </references>
      </pivotArea>
    </format>
    <format dxfId="149">
      <pivotArea outline="0" fieldPosition="0">
        <references count="1">
          <reference field="4294967294" count="1">
            <x v="5"/>
          </reference>
        </references>
      </pivotArea>
    </format>
    <format dxfId="148">
      <pivotArea outline="0" fieldPosition="0">
        <references count="1">
          <reference field="4294967294" count="1">
            <x v="6"/>
          </reference>
        </references>
      </pivotArea>
    </format>
    <format dxfId="14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4">
      <pivotArea field="35" type="button" dataOnly="0" labelOnly="1" outline="0"/>
    </format>
    <format dxfId="143">
      <pivotArea field="35" type="button" dataOnly="0" labelOnly="1" outline="0"/>
    </format>
    <format dxfId="14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8">
      <pivotArea outline="0" fieldPosition="0">
        <references count="1">
          <reference field="4294967294" count="1">
            <x v="4"/>
          </reference>
        </references>
      </pivotArea>
    </format>
    <format dxfId="167">
      <pivotArea outline="0" fieldPosition="0">
        <references count="1">
          <reference field="4294967294" count="1">
            <x v="5"/>
          </reference>
        </references>
      </pivotArea>
    </format>
    <format dxfId="166">
      <pivotArea outline="0" fieldPosition="0">
        <references count="1">
          <reference field="4294967294" count="1">
            <x v="6"/>
          </reference>
        </references>
      </pivotArea>
    </format>
    <format dxfId="16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2">
      <pivotArea field="35" type="button" dataOnly="0" labelOnly="1" outline="0"/>
    </format>
    <format dxfId="161">
      <pivotArea field="35" type="button" dataOnly="0" labelOnly="1" outline="0"/>
    </format>
    <format dxfId="16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6">
      <pivotArea outline="0" fieldPosition="0">
        <references count="1">
          <reference field="4294967294" count="1">
            <x v="4"/>
          </reference>
        </references>
      </pivotArea>
    </format>
    <format dxfId="185">
      <pivotArea outline="0" fieldPosition="0">
        <references count="1">
          <reference field="4294967294" count="1">
            <x v="5"/>
          </reference>
        </references>
      </pivotArea>
    </format>
    <format dxfId="184">
      <pivotArea outline="0" fieldPosition="0">
        <references count="1">
          <reference field="4294967294" count="1">
            <x v="6"/>
          </reference>
        </references>
      </pivotArea>
    </format>
    <format dxfId="18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0">
      <pivotArea field="35" type="button" dataOnly="0" labelOnly="1" outline="0" axis="axisRow" fieldPosition="2"/>
    </format>
    <format dxfId="179">
      <pivotArea field="35" type="button" dataOnly="0" labelOnly="1" outline="0" axis="axisRow" fieldPosition="2"/>
    </format>
    <format dxfId="178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2">
      <pivotArea outline="0" fieldPosition="0">
        <references count="1">
          <reference field="4294967294" count="1">
            <x v="4"/>
          </reference>
        </references>
      </pivotArea>
    </format>
    <format dxfId="201">
      <pivotArea outline="0" fieldPosition="0">
        <references count="1">
          <reference field="4294967294" count="1">
            <x v="5"/>
          </reference>
        </references>
      </pivotArea>
    </format>
    <format dxfId="200">
      <pivotArea outline="0" fieldPosition="0">
        <references count="1">
          <reference field="4294967294" count="1">
            <x v="6"/>
          </reference>
        </references>
      </pivotArea>
    </format>
    <format dxfId="19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96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0">
      <pivotArea outline="0" fieldPosition="0">
        <references count="1">
          <reference field="4294967294" count="1">
            <x v="4"/>
          </reference>
        </references>
      </pivotArea>
    </format>
    <format dxfId="219">
      <pivotArea outline="0" fieldPosition="0">
        <references count="1">
          <reference field="4294967294" count="1">
            <x v="5"/>
          </reference>
        </references>
      </pivotArea>
    </format>
    <format dxfId="218">
      <pivotArea outline="0" fieldPosition="0">
        <references count="1">
          <reference field="4294967294" count="1">
            <x v="6"/>
          </reference>
        </references>
      </pivotArea>
    </format>
    <format dxfId="2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4">
      <pivotArea field="35" type="button" dataOnly="0" labelOnly="1" outline="0"/>
    </format>
    <format dxfId="213">
      <pivotArea field="35" type="button" dataOnly="0" labelOnly="1" outline="0"/>
    </format>
    <format dxfId="212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6">
      <pivotArea outline="0" fieldPosition="0">
        <references count="1">
          <reference field="4294967294" count="1">
            <x v="4"/>
          </reference>
        </references>
      </pivotArea>
    </format>
    <format dxfId="235">
      <pivotArea outline="0" fieldPosition="0">
        <references count="1">
          <reference field="4294967294" count="1">
            <x v="5"/>
          </reference>
        </references>
      </pivotArea>
    </format>
    <format dxfId="234">
      <pivotArea outline="0" fieldPosition="0">
        <references count="1">
          <reference field="4294967294" count="1">
            <x v="6"/>
          </reference>
        </references>
      </pivotArea>
    </format>
    <format dxfId="23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0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4">
      <pivotArea outline="0" fieldPosition="0">
        <references count="1">
          <reference field="4294967294" count="1">
            <x v="4"/>
          </reference>
        </references>
      </pivotArea>
    </format>
    <format dxfId="253">
      <pivotArea outline="0" fieldPosition="0">
        <references count="1">
          <reference field="4294967294" count="1">
            <x v="5"/>
          </reference>
        </references>
      </pivotArea>
    </format>
    <format dxfId="252">
      <pivotArea outline="0" fieldPosition="0">
        <references count="1">
          <reference field="4294967294" count="1">
            <x v="6"/>
          </reference>
        </references>
      </pivotArea>
    </format>
    <format dxfId="25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48">
      <pivotArea field="35" type="button" dataOnly="0" labelOnly="1" outline="0"/>
    </format>
    <format dxfId="247">
      <pivotArea field="35" type="button" dataOnly="0" labelOnly="1" outline="0"/>
    </format>
    <format dxfId="246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3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6">
      <pivotArea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0">
      <pivotArea outline="0" fieldPosition="0">
        <references count="1">
          <reference field="4294967294" count="1">
            <x v="4"/>
          </reference>
        </references>
      </pivotArea>
    </format>
    <format dxfId="269">
      <pivotArea outline="0" fieldPosition="0">
        <references count="1">
          <reference field="4294967294" count="1">
            <x v="5"/>
          </reference>
        </references>
      </pivotArea>
    </format>
    <format dxfId="268">
      <pivotArea outline="0" fieldPosition="0">
        <references count="1">
          <reference field="4294967294" count="1">
            <x v="6"/>
          </reference>
        </references>
      </pivotArea>
    </format>
    <format dxfId="26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4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9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8">
      <pivotArea outline="0" fieldPosition="0">
        <references count="1">
          <reference field="4294967294" count="1">
            <x v="4"/>
          </reference>
        </references>
      </pivotArea>
    </format>
    <format dxfId="287">
      <pivotArea outline="0" fieldPosition="0">
        <references count="1">
          <reference field="4294967294" count="1">
            <x v="5"/>
          </reference>
        </references>
      </pivotArea>
    </format>
    <format dxfId="286">
      <pivotArea outline="0" fieldPosition="0">
        <references count="1">
          <reference field="4294967294" count="1">
            <x v="6"/>
          </reference>
        </references>
      </pivotArea>
    </format>
    <format dxfId="28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2">
      <pivotArea field="35" type="button" dataOnly="0" labelOnly="1" outline="0"/>
    </format>
    <format dxfId="281">
      <pivotArea field="35" type="button" dataOnly="0" labelOnly="1" outline="0"/>
    </format>
    <format dxfId="280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6">
      <pivotArea outline="0" fieldPosition="0">
        <references count="1">
          <reference field="4294967294" count="1">
            <x v="4"/>
          </reference>
        </references>
      </pivotArea>
    </format>
    <format dxfId="305">
      <pivotArea outline="0" fieldPosition="0">
        <references count="1">
          <reference field="4294967294" count="1">
            <x v="5"/>
          </reference>
        </references>
      </pivotArea>
    </format>
    <format dxfId="304">
      <pivotArea outline="0" fieldPosition="0">
        <references count="1">
          <reference field="4294967294" count="1">
            <x v="6"/>
          </reference>
        </references>
      </pivotArea>
    </format>
    <format dxfId="30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0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0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00">
      <pivotArea field="35" type="button" dataOnly="0" labelOnly="1" outline="0"/>
    </format>
    <format dxfId="299">
      <pivotArea field="35" type="button" dataOnly="0" labelOnly="1" outline="0"/>
    </format>
    <format dxfId="298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3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2">
      <pivotArea outline="0" fieldPosition="0">
        <references count="1">
          <reference field="4294967294" count="1">
            <x v="4"/>
          </reference>
        </references>
      </pivotArea>
    </format>
    <format dxfId="321">
      <pivotArea outline="0" fieldPosition="0">
        <references count="1">
          <reference field="4294967294" count="1">
            <x v="5"/>
          </reference>
        </references>
      </pivotArea>
    </format>
    <format dxfId="320">
      <pivotArea outline="0" fieldPosition="0">
        <references count="1">
          <reference field="4294967294" count="1">
            <x v="6"/>
          </reference>
        </references>
      </pivotArea>
    </format>
    <format dxfId="31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16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DD508-63D4-4CFD-8A95-D718FE370DED}" name="PivotTable11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O110:X164" firstHeaderRow="1" firstDataRow="2" firstDataCol="3" rowPageCount="1" colPageCount="1"/>
  <pivotFields count="61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>
      <items count="28">
        <item x="1"/>
        <item x="0"/>
        <item x="2"/>
        <item x="3"/>
        <item x="4"/>
        <item x="5"/>
        <item x="6"/>
        <item x="2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x="22"/>
        <item x="23"/>
        <item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"/>
    <field x="52"/>
  </rowFields>
  <rowItems count="53">
    <i>
      <x/>
      <x v="53"/>
      <x v="39"/>
    </i>
    <i r="1">
      <x v="39"/>
      <x v="35"/>
    </i>
    <i r="1">
      <x v="51"/>
      <x v="27"/>
    </i>
    <i r="1">
      <x v="5"/>
      <x v="22"/>
    </i>
    <i r="1">
      <x v="1"/>
      <x v="18"/>
    </i>
    <i r="1">
      <x/>
      <x v="9"/>
    </i>
    <i r="1">
      <x v="29"/>
      <x/>
    </i>
    <i r="1">
      <x v="42"/>
      <x v="37"/>
    </i>
    <i r="1">
      <x v="47"/>
      <x v="12"/>
    </i>
    <i r="1">
      <x v="52"/>
      <x v="6"/>
    </i>
    <i r="1">
      <x v="3"/>
      <x v="10"/>
    </i>
    <i r="1">
      <x v="22"/>
      <x v="25"/>
    </i>
    <i r="1">
      <x v="37"/>
      <x v="33"/>
    </i>
    <i r="1">
      <x v="7"/>
      <x v="30"/>
    </i>
    <i r="1">
      <x v="32"/>
      <x v="6"/>
    </i>
    <i r="1">
      <x v="20"/>
      <x v="24"/>
    </i>
    <i r="1">
      <x v="57"/>
      <x v="43"/>
    </i>
    <i r="1">
      <x v="54"/>
      <x v="40"/>
    </i>
    <i r="1">
      <x v="10"/>
      <x v="3"/>
    </i>
    <i r="1">
      <x v="43"/>
      <x v="38"/>
    </i>
    <i r="1">
      <x v="38"/>
      <x v="34"/>
    </i>
    <i r="1">
      <x v="23"/>
      <x v="13"/>
    </i>
    <i r="1">
      <x v="17"/>
      <x v="26"/>
    </i>
    <i r="1">
      <x v="55"/>
      <x v="41"/>
    </i>
    <i r="1">
      <x v="40"/>
      <x v="15"/>
    </i>
    <i r="1">
      <x v="59"/>
      <x v="44"/>
    </i>
    <i r="1">
      <x v="27"/>
      <x v="13"/>
    </i>
    <i r="1">
      <x v="6"/>
      <x v="4"/>
    </i>
    <i r="1">
      <x v="56"/>
      <x v="42"/>
    </i>
    <i r="1">
      <x v="14"/>
      <x v="21"/>
    </i>
    <i r="1">
      <x v="41"/>
      <x v="36"/>
    </i>
    <i r="1">
      <x v="15"/>
      <x v="14"/>
    </i>
    <i r="1">
      <x v="24"/>
      <x v="23"/>
    </i>
    <i r="1">
      <x v="61"/>
      <x v="46"/>
    </i>
    <i r="1">
      <x v="18"/>
      <x v="7"/>
    </i>
    <i r="1">
      <x v="34"/>
      <x v="29"/>
    </i>
    <i r="1">
      <x v="46"/>
      <x v="20"/>
    </i>
    <i r="1">
      <x v="4"/>
      <x v="17"/>
    </i>
    <i r="1">
      <x v="26"/>
      <x v="5"/>
    </i>
    <i r="1">
      <x v="35"/>
      <x v="2"/>
    </i>
    <i r="1">
      <x v="62"/>
      <x v="45"/>
    </i>
    <i r="1">
      <x v="49"/>
      <x v="19"/>
    </i>
    <i r="1">
      <x v="31"/>
      <x v="13"/>
    </i>
    <i r="1">
      <x v="50"/>
      <x v="1"/>
    </i>
    <i r="1">
      <x v="33"/>
      <x v="28"/>
    </i>
    <i r="1">
      <x v="36"/>
      <x v="32"/>
    </i>
    <i r="1">
      <x v="45"/>
      <x v="1"/>
    </i>
    <i r="1">
      <x v="28"/>
      <x v="11"/>
    </i>
    <i r="1">
      <x v="63"/>
      <x v="47"/>
    </i>
    <i r="1">
      <x v="19"/>
      <x v="16"/>
    </i>
    <i r="1">
      <x v="30"/>
      <x v="15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 hier="-1"/>
  </pageField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3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3">
      <pivotArea outline="0" fieldPosition="0">
        <references count="1">
          <reference field="4294967294" count="1">
            <x v="4"/>
          </reference>
        </references>
      </pivotArea>
    </format>
    <format dxfId="342">
      <pivotArea outline="0" fieldPosition="0">
        <references count="1">
          <reference field="4294967294" count="1">
            <x v="5"/>
          </reference>
        </references>
      </pivotArea>
    </format>
    <format dxfId="341">
      <pivotArea outline="0" fieldPosition="0">
        <references count="1">
          <reference field="4294967294" count="1">
            <x v="6"/>
          </reference>
        </references>
      </pivotArea>
    </format>
    <format dxfId="34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3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3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5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FE780-B605-4AF4-93AD-6836175E5CEB}" name="PivotTable2" cacheId="29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6" firstHeaderRow="1" firstDataRow="2" firstDataCol="2" rowPageCount="1" colPageCount="1"/>
  <pivotFields count="63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28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x="25"/>
        <item h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3"/>
        <item x="1"/>
        <item x="0"/>
        <item x="2"/>
        <item x="4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40"/>
    <field x="12"/>
  </rowFields>
  <rowItems count="22">
    <i>
      <x v="1"/>
      <x/>
    </i>
    <i r="1">
      <x v="18"/>
    </i>
    <i r="1">
      <x v="7"/>
    </i>
    <i r="1">
      <x v="16"/>
    </i>
    <i r="1">
      <x v="15"/>
    </i>
    <i r="1">
      <x v="14"/>
    </i>
    <i t="default">
      <x v="1"/>
    </i>
    <i>
      <x v="2"/>
      <x v="1"/>
    </i>
    <i r="1">
      <x v="22"/>
    </i>
    <i r="1">
      <x v="3"/>
    </i>
    <i r="1">
      <x v="21"/>
    </i>
    <i r="1">
      <x v="25"/>
    </i>
    <i r="1">
      <x v="9"/>
    </i>
    <i r="1">
      <x v="20"/>
    </i>
    <i t="default">
      <x v="2"/>
    </i>
    <i>
      <x v="3"/>
      <x v="5"/>
    </i>
    <i r="1">
      <x v="24"/>
    </i>
    <i r="1">
      <x v="8"/>
    </i>
    <i r="1">
      <x v="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41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5" baseField="28" baseItem="0" numFmtId="3"/>
    <dataField name="Jakob_first " fld="13" baseField="28" baseItem="0" numFmtId="3"/>
    <dataField name="Torben_first " fld="17" baseField="28" baseItem="0" numFmtId="3"/>
    <dataField name="Lasse_first " fld="16" baseField="28" baseItem="0" numFmtId="3"/>
    <dataField name="Henrik_first " fld="14" baseField="11" baseItem="3"/>
    <dataField name="Unique Dates" fld="57" baseField="0" baseItem="0"/>
  </dataFields>
  <formats count="23">
    <format dxfId="376">
      <pivotArea dataOnly="0" labelOnly="1" outline="0" fieldPosition="0">
        <references count="1">
          <reference field="40" count="1">
            <x v="1"/>
          </reference>
        </references>
      </pivotArea>
    </format>
    <format dxfId="375">
      <pivotArea dataOnly="0" labelOnly="1" outline="0" fieldPosition="0">
        <references count="1">
          <reference field="40" count="1" defaultSubtotal="1">
            <x v="1"/>
          </reference>
        </references>
      </pivotArea>
    </format>
    <format dxfId="374">
      <pivotArea dataOnly="0" labelOnly="1" outline="0" fieldPosition="0">
        <references count="1">
          <reference field="40" count="1">
            <x v="2"/>
          </reference>
        </references>
      </pivotArea>
    </format>
    <format dxfId="373">
      <pivotArea dataOnly="0" labelOnly="1" outline="0" fieldPosition="0">
        <references count="1">
          <reference field="40" count="1" defaultSubtotal="1">
            <x v="2"/>
          </reference>
        </references>
      </pivotArea>
    </format>
    <format dxfId="372">
      <pivotArea dataOnly="0" labelOnly="1" outline="0" fieldPosition="0">
        <references count="1">
          <reference field="40" count="1">
            <x v="1"/>
          </reference>
        </references>
      </pivotArea>
    </format>
    <format dxfId="371">
      <pivotArea dataOnly="0" labelOnly="1" outline="0" fieldPosition="0">
        <references count="1">
          <reference field="40" count="1" defaultSubtotal="1">
            <x v="1"/>
          </reference>
        </references>
      </pivotArea>
    </format>
    <format dxfId="370">
      <pivotArea dataOnly="0" labelOnly="1" outline="0" fieldPosition="0">
        <references count="1">
          <reference field="40" count="1">
            <x v="2"/>
          </reference>
        </references>
      </pivotArea>
    </format>
    <format dxfId="369">
      <pivotArea dataOnly="0" labelOnly="1" outline="0" fieldPosition="0">
        <references count="1">
          <reference field="40" count="1" defaultSubtotal="1">
            <x v="2"/>
          </reference>
        </references>
      </pivotArea>
    </format>
    <format dxfId="368">
      <pivotArea dataOnly="0" labelOnly="1" outline="0" fieldPosition="0">
        <references count="1">
          <reference field="40" count="1">
            <x v="3"/>
          </reference>
        </references>
      </pivotArea>
    </format>
    <format dxfId="367">
      <pivotArea dataOnly="0" labelOnly="1" outline="0" fieldPosition="0">
        <references count="1">
          <reference field="40" count="1" defaultSubtotal="1">
            <x v="3"/>
          </reference>
        </references>
      </pivotArea>
    </format>
    <format dxfId="36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65">
      <pivotArea outline="0" fieldPosition="0">
        <references count="1">
          <reference field="4294967294" count="1">
            <x v="6"/>
          </reference>
        </references>
      </pivotArea>
    </format>
    <format dxfId="364">
      <pivotArea outline="0" fieldPosition="0">
        <references count="1">
          <reference field="4294967294" count="1">
            <x v="5"/>
          </reference>
        </references>
      </pivotArea>
    </format>
    <format dxfId="363">
      <pivotArea outline="0" fieldPosition="0">
        <references count="1">
          <reference field="4294967294" count="1">
            <x v="8"/>
          </reference>
        </references>
      </pivotArea>
    </format>
    <format dxfId="362">
      <pivotArea outline="0" fieldPosition="0">
        <references count="1">
          <reference field="4294967294" count="1">
            <x v="7"/>
          </reference>
        </references>
      </pivotArea>
    </format>
    <format dxfId="361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36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59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5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5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56">
      <pivotArea dataOnly="0" labelOnly="1" outline="0" fieldPosition="0">
        <references count="1">
          <reference field="40" count="1">
            <x v="0"/>
          </reference>
        </references>
      </pivotArea>
    </format>
    <format dxfId="35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110" firstHeaderRow="1" firstDataRow="2" firstDataCol="3"/>
  <pivotFields count="50">
    <pivotField compact="0" numFmtId="14" outline="0" showAll="0"/>
    <pivotField axis="axisRow" dataField="1" compact="0" outline="0" showAll="0" sortType="descending">
      <items count="66">
        <item x="2"/>
        <item x="1"/>
        <item x="3"/>
        <item x="4"/>
        <item x="5"/>
        <item x="6"/>
        <item x="7"/>
        <item x="8"/>
        <item m="1" x="63"/>
        <item m="1" x="59"/>
        <item x="11"/>
        <item m="1" x="56"/>
        <item m="1" x="62"/>
        <item m="1" x="55"/>
        <item x="15"/>
        <item x="16"/>
        <item x="53"/>
        <item x="17"/>
        <item x="18"/>
        <item x="19"/>
        <item x="20"/>
        <item m="1" x="60"/>
        <item x="22"/>
        <item x="23"/>
        <item x="24"/>
        <item m="1" x="6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8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4"/>
        <item x="49"/>
        <item m="1" x="57"/>
        <item x="0"/>
        <item m="1" x="61"/>
        <item x="51"/>
        <item x="50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axis="axisRow" compact="0" outline="0" showAll="0" sortType="descending">
      <items count="32">
        <item x="1"/>
        <item x="0"/>
        <item x="2"/>
        <item x="3"/>
        <item x="4"/>
        <item x="5"/>
        <item x="6"/>
        <item x="26"/>
        <item x="7"/>
        <item m="1" x="29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m="1" x="27"/>
        <item m="1" x="30"/>
        <item x="22"/>
        <item x="23"/>
        <item m="1" x="28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41"/>
    <field x="12"/>
    <field x="1"/>
  </rowFields>
  <rowItems count="106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3"/>
    </i>
    <i r="2">
      <x v="54"/>
    </i>
    <i r="2">
      <x v="62"/>
    </i>
    <i r="2">
      <x v="29"/>
    </i>
    <i r="2">
      <x v="3"/>
    </i>
    <i r="2">
      <x v="51"/>
    </i>
    <i t="default" r="1">
      <x v="20"/>
    </i>
    <i r="1">
      <x v="1"/>
      <x v="5"/>
    </i>
    <i r="2">
      <x v="60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26"/>
      <x/>
    </i>
    <i r="2">
      <x v="58"/>
    </i>
    <i t="default" r="1">
      <x v="26"/>
    </i>
    <i r="1">
      <x v="3"/>
      <x v="32"/>
    </i>
    <i r="2">
      <x v="10"/>
    </i>
    <i t="default" r="1">
      <x v="3"/>
    </i>
    <i r="1">
      <x v="27"/>
      <x v="56"/>
    </i>
    <i r="2">
      <x v="3"/>
    </i>
    <i t="default" r="1">
      <x v="27"/>
    </i>
    <i r="1">
      <x v="23"/>
      <x v="55"/>
    </i>
    <i r="2">
      <x v="53"/>
    </i>
    <i t="default" r="1">
      <x v="23"/>
    </i>
    <i r="1">
      <x v="29"/>
      <x v="63"/>
    </i>
    <i r="2">
      <x v="60"/>
    </i>
    <i r="2">
      <x v="14"/>
    </i>
    <i r="2">
      <x v="47"/>
    </i>
    <i t="default" r="1">
      <x v="29"/>
    </i>
    <i r="1">
      <x v="5"/>
      <x v="47"/>
    </i>
    <i r="2">
      <x v="10"/>
    </i>
    <i r="2">
      <x v="14"/>
    </i>
    <i t="default" r="1">
      <x v="5"/>
    </i>
    <i r="1">
      <x v="30"/>
      <x v="64"/>
    </i>
    <i r="2">
      <x v="60"/>
    </i>
    <i r="2">
      <x v="41"/>
    </i>
    <i r="2">
      <x v="58"/>
    </i>
    <i t="default" r="1">
      <x v="30"/>
    </i>
    <i r="1">
      <x v="21"/>
      <x v="39"/>
    </i>
    <i t="default" r="1">
      <x v="21"/>
    </i>
    <i r="1">
      <x v="6"/>
      <x v="15"/>
    </i>
    <i t="default" r="1">
      <x v="6"/>
    </i>
    <i r="1">
      <x v="10"/>
      <x v="24"/>
    </i>
    <i r="2">
      <x v="19"/>
    </i>
    <i t="default" r="1">
      <x v="10"/>
    </i>
    <i r="1">
      <x v="14"/>
      <x v="27"/>
    </i>
    <i t="default" r="1">
      <x v="14"/>
    </i>
    <i r="1">
      <x v="17"/>
      <x v="33"/>
    </i>
    <i t="default" r="1">
      <x v="17"/>
    </i>
    <i r="1">
      <x v="15"/>
      <x v="22"/>
    </i>
    <i t="default" r="1">
      <x v="15"/>
    </i>
    <i r="1">
      <x v="11"/>
      <x v="20"/>
    </i>
    <i t="default" r="1">
      <x v="11"/>
    </i>
    <i r="1">
      <x v="12"/>
      <x v="27"/>
    </i>
    <i t="default" r="1">
      <x v="12"/>
    </i>
    <i r="1">
      <x v="16"/>
      <x v="32"/>
    </i>
    <i t="default" r="1">
      <x v="16"/>
    </i>
    <i r="1">
      <x v="13"/>
      <x v="22"/>
    </i>
    <i t="default" r="1">
      <x v="13"/>
    </i>
    <i r="1">
      <x v="18"/>
      <x v="36"/>
    </i>
    <i t="default" r="1">
      <x v="18"/>
    </i>
    <i r="1">
      <x v="22"/>
      <x v="53"/>
    </i>
    <i t="default" r="1">
      <x v="22"/>
    </i>
    <i r="1">
      <x v="4"/>
      <x v="47"/>
    </i>
    <i t="default" r="1">
      <x v="4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42" baseField="0" baseItem="0" numFmtId="164"/>
    <dataField name="Lasse_win " fld="43" baseField="0" baseItem="1" numFmtId="164"/>
    <dataField name="Erdem_win " fld="44" baseField="0" baseItem="1" numFmtId="164"/>
    <dataField name="Jakob_win " fld="45" baseField="0" baseItem="1" numFmtId="164"/>
    <dataField name="Henrik_win " fld="46" baseField="1" baseItem="9" numFmtId="164"/>
  </dataFields>
  <formats count="9">
    <format dxfId="385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4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3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8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9:K159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8" baseField="1" baseItem="17" numFmtId="164"/>
    <dataField name=" Lasse_last %" fld="59" baseField="1" baseItem="17" numFmtId="164"/>
    <dataField name=" Erdem_last %" fld="60" baseField="1" baseItem="17" numFmtId="164"/>
    <dataField name=" Torben_last" fld="24" baseField="1" baseItem="25"/>
    <dataField name=" Lasse_last" fld="23" baseField="1" baseItem="1" numFmtId="3"/>
    <dataField name=" Erdem_last" fld="22" baseField="1" baseItem="25"/>
  </dataFields>
  <formats count="11">
    <format dxfId="3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4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93">
      <pivotArea outline="0" fieldPosition="0">
        <references count="1">
          <reference field="4294967294" count="1">
            <x v="1"/>
          </reference>
        </references>
      </pivotArea>
    </format>
    <format dxfId="392">
      <pivotArea outline="0" fieldPosition="0">
        <references count="1">
          <reference field="4294967294" count="1">
            <x v="2"/>
          </reference>
        </references>
      </pivotArea>
    </format>
    <format dxfId="391">
      <pivotArea outline="0" fieldPosition="0">
        <references count="1">
          <reference field="4294967294" count="1">
            <x v="3"/>
          </reference>
        </references>
      </pivotArea>
    </format>
    <format dxfId="390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  <format dxfId="389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88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87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2:K132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4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3">
      <pivotArea outline="0" fieldPosition="0">
        <references count="1">
          <reference field="4294967294" count="1">
            <x v="4"/>
          </reference>
        </references>
      </pivotArea>
    </format>
    <format dxfId="402">
      <pivotArea outline="0" fieldPosition="0">
        <references count="1">
          <reference field="4294967294" count="1">
            <x v="5"/>
          </reference>
        </references>
      </pivotArea>
    </format>
    <format dxfId="401">
      <pivotArea outline="0" fieldPosition="0">
        <references count="1">
          <reference field="4294967294" count="1">
            <x v="6"/>
          </reference>
        </references>
      </pivotArea>
    </format>
    <format dxfId="40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0" Type="http://schemas.openxmlformats.org/officeDocument/2006/relationships/pivotTable" Target="../pivotTables/pivotTable21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7" Type="http://schemas.openxmlformats.org/officeDocument/2006/relationships/customProperty" Target="../customProperty8.bin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7.bin"/><Relationship Id="rId5" Type="http://schemas.openxmlformats.org/officeDocument/2006/relationships/hyperlink" Target="https://boardgamegeek.com/boardgame/319966/the-king-is-dead-second-edition" TargetMode="External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topLeftCell="A49" zoomScale="85" zoomScaleNormal="85" workbookViewId="0">
      <selection activeCell="P11" sqref="P11"/>
    </sheetView>
  </sheetViews>
  <sheetFormatPr defaultRowHeight="15" x14ac:dyDescent="0.25"/>
  <cols>
    <col min="1" max="1" width="17" bestFit="1" customWidth="1"/>
    <col min="2" max="2" width="10.85546875" bestFit="1" customWidth="1"/>
    <col min="3" max="3" width="32.7109375" bestFit="1" customWidth="1"/>
    <col min="4" max="4" width="8.5703125" customWidth="1"/>
    <col min="5" max="5" width="8.42578125" customWidth="1"/>
    <col min="6" max="6" width="7.7109375" customWidth="1"/>
    <col min="7" max="7" width="8.28515625" customWidth="1"/>
    <col min="8" max="8" width="7.28515625" customWidth="1"/>
    <col min="9" max="9" width="8.28515625" customWidth="1"/>
    <col min="11" max="11" width="16.28515625" bestFit="1" customWidth="1"/>
    <col min="12" max="14" width="12.85546875" customWidth="1"/>
    <col min="15" max="15" width="8.140625" customWidth="1"/>
    <col min="16" max="16" width="41.140625" bestFit="1" customWidth="1"/>
    <col min="17" max="17" width="8.140625" customWidth="1"/>
    <col min="18" max="18" width="7.28515625" customWidth="1"/>
    <col min="19" max="19" width="8.140625" customWidth="1"/>
    <col min="20" max="20" width="8.140625" bestFit="1" customWidth="1"/>
    <col min="21" max="21" width="7.28515625" customWidth="1"/>
    <col min="22" max="22" width="9.42578125" customWidth="1"/>
    <col min="23" max="23" width="11.28515625" customWidth="1"/>
    <col min="24" max="24" width="8.140625" bestFit="1" customWidth="1"/>
  </cols>
  <sheetData>
    <row r="1" spans="1:23" x14ac:dyDescent="0.25">
      <c r="K1" s="4" t="s">
        <v>61</v>
      </c>
      <c r="L1" t="s">
        <v>63</v>
      </c>
    </row>
    <row r="3" spans="1:23" x14ac:dyDescent="0.25">
      <c r="D3" s="4" t="s">
        <v>27</v>
      </c>
      <c r="M3" s="4" t="s">
        <v>27</v>
      </c>
    </row>
    <row r="4" spans="1:23" ht="30" x14ac:dyDescent="0.25">
      <c r="A4" s="4" t="s">
        <v>61</v>
      </c>
      <c r="B4" s="4" t="s">
        <v>10</v>
      </c>
      <c r="C4" s="4" t="s">
        <v>1</v>
      </c>
      <c r="D4" s="7" t="s">
        <v>26</v>
      </c>
      <c r="E4" s="7" t="s">
        <v>73</v>
      </c>
      <c r="F4" s="7" t="s">
        <v>72</v>
      </c>
      <c r="G4" s="7" t="s">
        <v>74</v>
      </c>
      <c r="H4" s="7" t="s">
        <v>75</v>
      </c>
      <c r="I4" s="7" t="s">
        <v>76</v>
      </c>
      <c r="K4" s="4" t="s">
        <v>30</v>
      </c>
      <c r="L4" s="4" t="s">
        <v>10</v>
      </c>
      <c r="M4" s="7" t="s">
        <v>26</v>
      </c>
      <c r="N4" s="7" t="s">
        <v>33</v>
      </c>
      <c r="O4" s="7" t="s">
        <v>32</v>
      </c>
      <c r="P4" s="7" t="s">
        <v>31</v>
      </c>
      <c r="Q4" s="7" t="s">
        <v>34</v>
      </c>
      <c r="R4" s="7" t="s">
        <v>238</v>
      </c>
      <c r="S4" s="7" t="s">
        <v>239</v>
      </c>
      <c r="T4" s="7" t="s">
        <v>89</v>
      </c>
      <c r="U4" s="7" t="s">
        <v>237</v>
      </c>
      <c r="V4" s="7" t="s">
        <v>253</v>
      </c>
      <c r="W4" s="7" t="s">
        <v>236</v>
      </c>
    </row>
    <row r="5" spans="1:23" x14ac:dyDescent="0.25">
      <c r="A5" t="s">
        <v>63</v>
      </c>
      <c r="B5" t="s">
        <v>23</v>
      </c>
      <c r="C5" t="s">
        <v>218</v>
      </c>
      <c r="D5" s="14">
        <v>8</v>
      </c>
      <c r="E5" s="3">
        <v>0.125</v>
      </c>
      <c r="F5" s="3">
        <v>0.375</v>
      </c>
      <c r="G5" s="3">
        <v>0.5</v>
      </c>
      <c r="H5" s="3"/>
      <c r="I5" s="3"/>
      <c r="K5" s="12">
        <v>3</v>
      </c>
      <c r="L5" t="s">
        <v>23</v>
      </c>
      <c r="M5" s="14">
        <v>36</v>
      </c>
      <c r="N5" s="5">
        <v>2</v>
      </c>
      <c r="O5" s="11"/>
      <c r="P5" s="5">
        <v>1.8333333333333333</v>
      </c>
      <c r="Q5" s="5">
        <v>2.1111111111111112</v>
      </c>
      <c r="R5" s="8">
        <v>13</v>
      </c>
      <c r="S5" s="8">
        <v>0</v>
      </c>
      <c r="T5" s="8">
        <v>12</v>
      </c>
      <c r="U5" s="8">
        <v>12</v>
      </c>
      <c r="V5" s="14">
        <v>0</v>
      </c>
      <c r="W5" s="14">
        <v>16</v>
      </c>
    </row>
    <row r="6" spans="1:23" x14ac:dyDescent="0.25">
      <c r="C6" t="s">
        <v>2</v>
      </c>
      <c r="D6" s="14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12"/>
      <c r="L6" t="s">
        <v>223</v>
      </c>
      <c r="M6" s="14">
        <v>17</v>
      </c>
      <c r="N6" s="5">
        <v>1.6470588235294117</v>
      </c>
      <c r="O6" s="11"/>
      <c r="P6" s="5">
        <v>1.9411764705882353</v>
      </c>
      <c r="Q6" s="5"/>
      <c r="R6" s="8">
        <v>8</v>
      </c>
      <c r="S6" s="8">
        <v>0</v>
      </c>
      <c r="T6" s="8">
        <v>7</v>
      </c>
      <c r="U6" s="8">
        <v>0</v>
      </c>
      <c r="V6" s="14">
        <v>2</v>
      </c>
      <c r="W6" s="14">
        <v>8</v>
      </c>
    </row>
    <row r="7" spans="1:23" x14ac:dyDescent="0.25">
      <c r="C7" t="s">
        <v>101</v>
      </c>
      <c r="D7" s="14">
        <v>3</v>
      </c>
      <c r="E7" s="3">
        <v>1</v>
      </c>
      <c r="F7" s="3">
        <v>0.33333333333333331</v>
      </c>
      <c r="G7" s="3">
        <v>0</v>
      </c>
      <c r="H7" s="3"/>
      <c r="I7" s="3"/>
      <c r="K7" s="12"/>
      <c r="L7" t="s">
        <v>78</v>
      </c>
      <c r="M7" s="14">
        <v>8</v>
      </c>
      <c r="N7" s="5">
        <v>1.875</v>
      </c>
      <c r="O7" s="11">
        <v>2.125</v>
      </c>
      <c r="P7" s="5">
        <v>1.75</v>
      </c>
      <c r="Q7" s="5"/>
      <c r="R7" s="8">
        <v>4</v>
      </c>
      <c r="S7" s="8">
        <v>2</v>
      </c>
      <c r="T7" s="8">
        <v>3</v>
      </c>
      <c r="U7" s="8">
        <v>0</v>
      </c>
      <c r="V7" s="14">
        <v>0</v>
      </c>
      <c r="W7" s="14">
        <v>3</v>
      </c>
    </row>
    <row r="8" spans="1:23" x14ac:dyDescent="0.25">
      <c r="C8" t="s">
        <v>68</v>
      </c>
      <c r="D8" s="14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12"/>
      <c r="L8" t="s">
        <v>154</v>
      </c>
      <c r="M8" s="14">
        <v>1</v>
      </c>
      <c r="N8" s="5">
        <v>2</v>
      </c>
      <c r="O8" s="11"/>
      <c r="P8" s="5">
        <v>3</v>
      </c>
      <c r="Q8" s="5"/>
      <c r="R8" s="8">
        <v>0</v>
      </c>
      <c r="S8" s="8">
        <v>0</v>
      </c>
      <c r="T8" s="8">
        <v>0</v>
      </c>
      <c r="U8" s="8">
        <v>0</v>
      </c>
      <c r="V8" s="14">
        <v>0</v>
      </c>
      <c r="W8" s="14">
        <v>1</v>
      </c>
    </row>
    <row r="9" spans="1:23" x14ac:dyDescent="0.25">
      <c r="C9" t="s">
        <v>69</v>
      </c>
      <c r="D9" s="14">
        <v>2</v>
      </c>
      <c r="E9" s="3">
        <v>0.5</v>
      </c>
      <c r="F9" s="3">
        <v>0</v>
      </c>
      <c r="G9" s="3">
        <v>0.5</v>
      </c>
      <c r="H9" s="3"/>
      <c r="I9" s="3"/>
      <c r="K9" s="12"/>
      <c r="L9" t="s">
        <v>147</v>
      </c>
      <c r="M9" s="14">
        <v>1</v>
      </c>
      <c r="N9" s="5">
        <v>2</v>
      </c>
      <c r="O9" s="11"/>
      <c r="P9" s="5"/>
      <c r="Q9" s="5">
        <v>1</v>
      </c>
      <c r="R9" s="8">
        <v>0</v>
      </c>
      <c r="S9" s="8">
        <v>0</v>
      </c>
      <c r="T9" s="8">
        <v>0</v>
      </c>
      <c r="U9" s="8">
        <v>1</v>
      </c>
      <c r="V9" s="14">
        <v>0</v>
      </c>
      <c r="W9" s="14">
        <v>1</v>
      </c>
    </row>
    <row r="10" spans="1:23" x14ac:dyDescent="0.25">
      <c r="C10" t="s">
        <v>81</v>
      </c>
      <c r="D10" s="14">
        <v>2</v>
      </c>
      <c r="E10" s="3">
        <v>0</v>
      </c>
      <c r="F10" s="3">
        <v>1</v>
      </c>
      <c r="G10" s="3">
        <v>0</v>
      </c>
      <c r="H10" s="3"/>
      <c r="I10" s="3"/>
      <c r="K10" s="12"/>
      <c r="L10" t="s">
        <v>139</v>
      </c>
      <c r="M10" s="14">
        <v>1</v>
      </c>
      <c r="N10" s="5">
        <v>3</v>
      </c>
      <c r="O10" s="11"/>
      <c r="P10" s="5">
        <v>1</v>
      </c>
      <c r="Q10" s="5"/>
      <c r="R10" s="8">
        <v>0</v>
      </c>
      <c r="S10" s="8">
        <v>0</v>
      </c>
      <c r="T10" s="8">
        <v>1</v>
      </c>
      <c r="U10" s="8">
        <v>0</v>
      </c>
      <c r="V10" s="14">
        <v>0</v>
      </c>
      <c r="W10" s="14">
        <v>1</v>
      </c>
    </row>
    <row r="11" spans="1:23" x14ac:dyDescent="0.25">
      <c r="C11" t="s">
        <v>3</v>
      </c>
      <c r="D11" s="14">
        <v>2</v>
      </c>
      <c r="E11" s="3">
        <v>1</v>
      </c>
      <c r="F11" s="3">
        <v>0</v>
      </c>
      <c r="G11" s="3">
        <v>0</v>
      </c>
      <c r="H11" s="3"/>
      <c r="I11" s="3"/>
      <c r="K11" s="12" t="s">
        <v>35</v>
      </c>
      <c r="L11" s="12"/>
      <c r="M11" s="14">
        <v>64</v>
      </c>
      <c r="N11" s="5">
        <v>1.90625</v>
      </c>
      <c r="O11" s="11">
        <v>2.125</v>
      </c>
      <c r="P11" s="5">
        <v>1.8571428571428572</v>
      </c>
      <c r="Q11" s="5">
        <v>2.0810810810810811</v>
      </c>
      <c r="R11" s="8">
        <v>25</v>
      </c>
      <c r="S11" s="8">
        <v>2</v>
      </c>
      <c r="T11" s="8">
        <v>23</v>
      </c>
      <c r="U11" s="8">
        <v>13</v>
      </c>
      <c r="V11" s="14">
        <v>2</v>
      </c>
      <c r="W11" s="14">
        <v>30</v>
      </c>
    </row>
    <row r="12" spans="1:23" x14ac:dyDescent="0.25">
      <c r="C12" t="s">
        <v>178</v>
      </c>
      <c r="D12" s="14">
        <v>1</v>
      </c>
      <c r="E12" s="3">
        <v>0</v>
      </c>
      <c r="F12" s="3">
        <v>0</v>
      </c>
      <c r="G12" s="3">
        <v>1</v>
      </c>
      <c r="H12" s="3"/>
      <c r="I12" s="3"/>
      <c r="K12" s="12">
        <v>4</v>
      </c>
      <c r="L12" t="s">
        <v>24</v>
      </c>
      <c r="M12" s="14">
        <v>12</v>
      </c>
      <c r="N12" s="5">
        <v>2.25</v>
      </c>
      <c r="O12" s="11">
        <v>2.25</v>
      </c>
      <c r="P12" s="5">
        <v>2.8333333333333335</v>
      </c>
      <c r="Q12" s="5">
        <v>2.4166666666666665</v>
      </c>
      <c r="R12" s="8">
        <v>3</v>
      </c>
      <c r="S12" s="8">
        <v>3</v>
      </c>
      <c r="T12" s="8">
        <v>3</v>
      </c>
      <c r="U12" s="8">
        <v>3</v>
      </c>
      <c r="V12" s="14">
        <v>0</v>
      </c>
      <c r="W12" s="14">
        <v>4</v>
      </c>
    </row>
    <row r="13" spans="1:23" x14ac:dyDescent="0.25">
      <c r="C13" t="s">
        <v>216</v>
      </c>
      <c r="D13" s="14">
        <v>1</v>
      </c>
      <c r="E13" s="3">
        <v>0</v>
      </c>
      <c r="F13" s="3">
        <v>1</v>
      </c>
      <c r="G13" s="3">
        <v>0</v>
      </c>
      <c r="H13" s="3"/>
      <c r="I13" s="3"/>
      <c r="K13" s="12"/>
      <c r="L13" t="s">
        <v>247</v>
      </c>
      <c r="M13" s="14">
        <v>5</v>
      </c>
      <c r="N13" s="5">
        <v>2.6</v>
      </c>
      <c r="O13" s="11"/>
      <c r="P13" s="5">
        <v>2.6</v>
      </c>
      <c r="Q13" s="5"/>
      <c r="R13" s="8">
        <v>2</v>
      </c>
      <c r="S13" s="8">
        <v>0</v>
      </c>
      <c r="T13" s="8">
        <v>1</v>
      </c>
      <c r="U13" s="8">
        <v>0</v>
      </c>
      <c r="V13" s="14">
        <v>2</v>
      </c>
      <c r="W13" s="14">
        <v>2</v>
      </c>
    </row>
    <row r="14" spans="1:23" x14ac:dyDescent="0.25">
      <c r="C14" t="s">
        <v>152</v>
      </c>
      <c r="D14" s="14">
        <v>1</v>
      </c>
      <c r="E14" s="3">
        <v>1</v>
      </c>
      <c r="F14" s="3">
        <v>0</v>
      </c>
      <c r="G14" s="3">
        <v>0</v>
      </c>
      <c r="H14" s="3"/>
      <c r="I14" s="3"/>
      <c r="K14" s="12"/>
      <c r="L14" t="s">
        <v>48</v>
      </c>
      <c r="M14" s="14">
        <v>5</v>
      </c>
      <c r="N14" s="5">
        <v>2</v>
      </c>
      <c r="O14" s="11"/>
      <c r="P14" s="5">
        <v>2.2000000000000002</v>
      </c>
      <c r="Q14" s="5">
        <v>2.2000000000000002</v>
      </c>
      <c r="R14" s="8">
        <v>2</v>
      </c>
      <c r="S14" s="8">
        <v>0</v>
      </c>
      <c r="T14" s="8">
        <v>1</v>
      </c>
      <c r="U14" s="8">
        <v>2</v>
      </c>
      <c r="V14" s="14">
        <v>0</v>
      </c>
      <c r="W14" s="14">
        <v>1</v>
      </c>
    </row>
    <row r="15" spans="1:23" x14ac:dyDescent="0.25">
      <c r="C15" t="s">
        <v>100</v>
      </c>
      <c r="D15" s="14">
        <v>1</v>
      </c>
      <c r="E15" s="3">
        <v>0</v>
      </c>
      <c r="F15" s="3">
        <v>0</v>
      </c>
      <c r="G15" s="3">
        <v>1</v>
      </c>
      <c r="H15" s="3"/>
      <c r="I15" s="3"/>
      <c r="K15" s="12"/>
      <c r="L15" t="s">
        <v>233</v>
      </c>
      <c r="M15" s="14">
        <v>4</v>
      </c>
      <c r="N15" s="5">
        <v>2.75</v>
      </c>
      <c r="O15" s="11"/>
      <c r="P15" s="5">
        <v>2.25</v>
      </c>
      <c r="Q15" s="5"/>
      <c r="R15" s="8">
        <v>1</v>
      </c>
      <c r="S15" s="8">
        <v>0</v>
      </c>
      <c r="T15" s="8">
        <v>1</v>
      </c>
      <c r="U15" s="8">
        <v>0</v>
      </c>
      <c r="V15" s="14">
        <v>1</v>
      </c>
      <c r="W15" s="14">
        <v>2</v>
      </c>
    </row>
    <row r="16" spans="1:23" x14ac:dyDescent="0.25">
      <c r="C16" t="s">
        <v>217</v>
      </c>
      <c r="D16" s="14">
        <v>1</v>
      </c>
      <c r="E16" s="3">
        <v>1</v>
      </c>
      <c r="F16" s="3">
        <v>0</v>
      </c>
      <c r="G16" s="3">
        <v>0</v>
      </c>
      <c r="H16" s="3"/>
      <c r="I16" s="3"/>
      <c r="K16" s="12"/>
      <c r="L16" t="s">
        <v>267</v>
      </c>
      <c r="M16" s="14">
        <v>4</v>
      </c>
      <c r="N16" s="5">
        <v>2</v>
      </c>
      <c r="O16" s="11"/>
      <c r="P16" s="5">
        <v>2</v>
      </c>
      <c r="Q16" s="5"/>
      <c r="R16" s="8">
        <v>1</v>
      </c>
      <c r="S16" s="8"/>
      <c r="T16" s="8">
        <v>2</v>
      </c>
      <c r="U16" s="8">
        <v>0</v>
      </c>
      <c r="V16" s="14">
        <v>1</v>
      </c>
      <c r="W16" s="14">
        <v>3</v>
      </c>
    </row>
    <row r="17" spans="2:23" x14ac:dyDescent="0.25">
      <c r="C17" t="s">
        <v>39</v>
      </c>
      <c r="D17" s="14">
        <v>1</v>
      </c>
      <c r="E17" s="3">
        <v>0</v>
      </c>
      <c r="F17" s="3">
        <v>0</v>
      </c>
      <c r="G17" s="3">
        <v>1</v>
      </c>
      <c r="H17" s="3"/>
      <c r="I17" s="3"/>
      <c r="K17" s="12"/>
      <c r="L17" t="s">
        <v>110</v>
      </c>
      <c r="M17" s="14">
        <v>1</v>
      </c>
      <c r="N17" s="5">
        <v>3</v>
      </c>
      <c r="O17" s="11"/>
      <c r="P17" s="5">
        <v>4</v>
      </c>
      <c r="Q17" s="5">
        <v>1</v>
      </c>
      <c r="R17" s="8">
        <v>0</v>
      </c>
      <c r="S17" s="8">
        <v>0</v>
      </c>
      <c r="T17" s="8">
        <v>0</v>
      </c>
      <c r="U17" s="8">
        <v>1</v>
      </c>
      <c r="V17" s="14">
        <v>0</v>
      </c>
      <c r="W17" s="14">
        <v>1</v>
      </c>
    </row>
    <row r="18" spans="2:23" x14ac:dyDescent="0.25">
      <c r="C18" t="s">
        <v>46</v>
      </c>
      <c r="D18" s="14">
        <v>1</v>
      </c>
      <c r="E18" s="3">
        <v>0</v>
      </c>
      <c r="F18" s="3">
        <v>0</v>
      </c>
      <c r="G18" s="3">
        <v>1</v>
      </c>
      <c r="H18" s="3"/>
      <c r="I18" s="3"/>
      <c r="K18" s="12"/>
      <c r="L18" t="s">
        <v>229</v>
      </c>
      <c r="M18" s="14">
        <v>1</v>
      </c>
      <c r="N18" s="5">
        <v>2</v>
      </c>
      <c r="O18" s="11"/>
      <c r="P18" s="5">
        <v>3</v>
      </c>
      <c r="Q18" s="5">
        <v>4</v>
      </c>
      <c r="R18" s="8">
        <v>0</v>
      </c>
      <c r="S18" s="8">
        <v>0</v>
      </c>
      <c r="T18" s="8">
        <v>0</v>
      </c>
      <c r="U18" s="8">
        <v>0</v>
      </c>
      <c r="V18" s="14">
        <v>1</v>
      </c>
      <c r="W18" s="14">
        <v>1</v>
      </c>
    </row>
    <row r="19" spans="2:23" x14ac:dyDescent="0.25">
      <c r="C19" t="s">
        <v>151</v>
      </c>
      <c r="D19" s="14">
        <v>1</v>
      </c>
      <c r="E19" s="3">
        <v>0</v>
      </c>
      <c r="F19" s="3">
        <v>1</v>
      </c>
      <c r="G19" s="3">
        <v>0</v>
      </c>
      <c r="H19" s="3"/>
      <c r="I19" s="3"/>
      <c r="K19" s="12" t="s">
        <v>36</v>
      </c>
      <c r="L19" s="12"/>
      <c r="M19" s="14">
        <v>32</v>
      </c>
      <c r="N19" s="5">
        <v>2.3125</v>
      </c>
      <c r="O19" s="11">
        <v>2.25</v>
      </c>
      <c r="P19" s="5">
        <v>2.5625</v>
      </c>
      <c r="Q19" s="5">
        <v>2.3684210526315788</v>
      </c>
      <c r="R19" s="8">
        <v>9</v>
      </c>
      <c r="S19" s="8">
        <v>3</v>
      </c>
      <c r="T19" s="8">
        <v>8</v>
      </c>
      <c r="U19" s="8">
        <v>6</v>
      </c>
      <c r="V19" s="14">
        <v>5</v>
      </c>
      <c r="W19" s="14">
        <v>14</v>
      </c>
    </row>
    <row r="20" spans="2:23" x14ac:dyDescent="0.25">
      <c r="C20" t="s">
        <v>92</v>
      </c>
      <c r="D20" s="14">
        <v>1</v>
      </c>
      <c r="E20" s="3">
        <v>0</v>
      </c>
      <c r="F20" s="3">
        <v>0</v>
      </c>
      <c r="G20" s="3">
        <v>1</v>
      </c>
      <c r="H20" s="3"/>
      <c r="I20" s="3"/>
      <c r="K20" s="12">
        <v>5</v>
      </c>
      <c r="L20" t="s">
        <v>58</v>
      </c>
      <c r="M20" s="14">
        <v>4</v>
      </c>
      <c r="N20" s="5">
        <v>2.5</v>
      </c>
      <c r="O20" s="11">
        <v>2.25</v>
      </c>
      <c r="P20" s="5">
        <v>1.75</v>
      </c>
      <c r="Q20" s="5">
        <v>2.75</v>
      </c>
      <c r="R20" s="8">
        <v>0</v>
      </c>
      <c r="S20" s="8">
        <v>1</v>
      </c>
      <c r="T20" s="8">
        <v>1</v>
      </c>
      <c r="U20" s="8">
        <v>0</v>
      </c>
      <c r="V20" s="14">
        <v>2</v>
      </c>
      <c r="W20" s="14">
        <v>2</v>
      </c>
    </row>
    <row r="21" spans="2:23" x14ac:dyDescent="0.25">
      <c r="B21" t="s">
        <v>28</v>
      </c>
      <c r="D21" s="14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12"/>
      <c r="L21" t="s">
        <v>265</v>
      </c>
      <c r="M21" s="14">
        <v>4</v>
      </c>
      <c r="N21" s="5">
        <v>3</v>
      </c>
      <c r="O21" s="11"/>
      <c r="P21" s="5">
        <v>2.25</v>
      </c>
      <c r="Q21" s="5"/>
      <c r="R21" s="8">
        <v>0</v>
      </c>
      <c r="S21" s="8">
        <v>0</v>
      </c>
      <c r="T21" s="8">
        <v>2</v>
      </c>
      <c r="U21" s="8">
        <v>0</v>
      </c>
      <c r="V21" s="14">
        <v>2</v>
      </c>
      <c r="W21" s="14">
        <v>3</v>
      </c>
    </row>
    <row r="22" spans="2:23" x14ac:dyDescent="0.25">
      <c r="B22" t="s">
        <v>157</v>
      </c>
      <c r="C22" t="s">
        <v>160</v>
      </c>
      <c r="D22" s="14">
        <v>6</v>
      </c>
      <c r="E22" s="3">
        <v>0.16666666666666666</v>
      </c>
      <c r="F22" s="3"/>
      <c r="G22" s="3">
        <v>0.83333333333333337</v>
      </c>
      <c r="H22" s="3"/>
      <c r="I22" s="3"/>
      <c r="K22" s="12"/>
      <c r="L22" t="s">
        <v>108</v>
      </c>
      <c r="M22" s="14">
        <v>2</v>
      </c>
      <c r="N22" s="5">
        <v>2.5</v>
      </c>
      <c r="O22" s="11">
        <v>1.5</v>
      </c>
      <c r="P22" s="5">
        <v>4</v>
      </c>
      <c r="Q22" s="5">
        <v>3</v>
      </c>
      <c r="R22" s="8">
        <v>0</v>
      </c>
      <c r="S22" s="8">
        <v>1</v>
      </c>
      <c r="T22" s="8">
        <v>0</v>
      </c>
      <c r="U22" s="8">
        <v>1</v>
      </c>
      <c r="V22" s="14">
        <v>0</v>
      </c>
      <c r="W22" s="14">
        <v>1</v>
      </c>
    </row>
    <row r="23" spans="2:23" x14ac:dyDescent="0.25">
      <c r="C23" t="s">
        <v>163</v>
      </c>
      <c r="D23" s="14">
        <v>5</v>
      </c>
      <c r="E23" s="3">
        <v>0</v>
      </c>
      <c r="F23" s="3"/>
      <c r="G23" s="3">
        <v>1</v>
      </c>
      <c r="H23" s="3"/>
      <c r="I23" s="3"/>
      <c r="K23" s="12"/>
      <c r="L23" t="s">
        <v>49</v>
      </c>
      <c r="M23" s="14">
        <v>1</v>
      </c>
      <c r="N23" s="5">
        <v>2</v>
      </c>
      <c r="O23" s="11">
        <v>1</v>
      </c>
      <c r="P23" s="5">
        <v>3</v>
      </c>
      <c r="Q23" s="5">
        <v>4</v>
      </c>
      <c r="R23" s="8">
        <v>0</v>
      </c>
      <c r="S23" s="8">
        <v>1</v>
      </c>
      <c r="T23" s="8">
        <v>0</v>
      </c>
      <c r="U23" s="8">
        <v>0</v>
      </c>
      <c r="V23" s="14">
        <v>0</v>
      </c>
      <c r="W23" s="14">
        <v>0</v>
      </c>
    </row>
    <row r="24" spans="2:23" x14ac:dyDescent="0.25">
      <c r="C24" t="s">
        <v>219</v>
      </c>
      <c r="D24" s="14">
        <v>4</v>
      </c>
      <c r="E24" s="3">
        <v>0</v>
      </c>
      <c r="F24" s="3"/>
      <c r="G24" s="3">
        <v>0.75</v>
      </c>
      <c r="H24" s="3"/>
      <c r="I24" s="3"/>
      <c r="K24" s="12"/>
      <c r="L24" t="s">
        <v>135</v>
      </c>
      <c r="M24" s="14">
        <v>1</v>
      </c>
      <c r="N24" s="5">
        <v>1</v>
      </c>
      <c r="O24" s="11"/>
      <c r="P24" s="5">
        <v>3</v>
      </c>
      <c r="Q24" s="5">
        <v>2</v>
      </c>
      <c r="R24" s="8">
        <v>1</v>
      </c>
      <c r="S24" s="8">
        <v>0</v>
      </c>
      <c r="T24" s="8">
        <v>0</v>
      </c>
      <c r="U24" s="8">
        <v>0</v>
      </c>
      <c r="V24" s="14">
        <v>0</v>
      </c>
      <c r="W24" s="14">
        <v>1</v>
      </c>
    </row>
    <row r="25" spans="2:23" x14ac:dyDescent="0.25">
      <c r="C25" t="s">
        <v>156</v>
      </c>
      <c r="D25" s="14">
        <v>4</v>
      </c>
      <c r="E25" s="3">
        <v>0.5</v>
      </c>
      <c r="F25" s="3"/>
      <c r="G25" s="3">
        <v>0.5</v>
      </c>
      <c r="H25" s="3"/>
      <c r="I25" s="3"/>
      <c r="K25" s="12" t="s">
        <v>50</v>
      </c>
      <c r="L25" s="12"/>
      <c r="M25" s="14">
        <v>12</v>
      </c>
      <c r="N25" s="5">
        <v>2.5</v>
      </c>
      <c r="O25" s="11">
        <v>1.8571428571428572</v>
      </c>
      <c r="P25" s="5">
        <v>2.5</v>
      </c>
      <c r="Q25" s="5">
        <v>2.875</v>
      </c>
      <c r="R25" s="8">
        <v>1</v>
      </c>
      <c r="S25" s="8">
        <v>3</v>
      </c>
      <c r="T25" s="8">
        <v>3</v>
      </c>
      <c r="U25" s="8">
        <v>1</v>
      </c>
      <c r="V25" s="14">
        <v>4</v>
      </c>
      <c r="W25" s="14">
        <v>7</v>
      </c>
    </row>
    <row r="26" spans="2:23" x14ac:dyDescent="0.25">
      <c r="C26" t="s">
        <v>164</v>
      </c>
      <c r="D26" s="14">
        <v>3</v>
      </c>
      <c r="E26" s="3">
        <v>0</v>
      </c>
      <c r="F26" s="3"/>
      <c r="G26" s="3">
        <v>1</v>
      </c>
      <c r="H26" s="3"/>
      <c r="I26" s="3"/>
      <c r="K26" t="s">
        <v>25</v>
      </c>
      <c r="M26" s="14">
        <v>108</v>
      </c>
      <c r="N26" s="5">
        <v>2.0925925925925926</v>
      </c>
      <c r="O26" s="11">
        <v>2.1111111111111112</v>
      </c>
      <c r="P26" s="5">
        <v>2.1401869158878504</v>
      </c>
      <c r="Q26" s="5">
        <v>2.265625</v>
      </c>
      <c r="R26" s="8">
        <v>35</v>
      </c>
      <c r="S26" s="8">
        <v>8</v>
      </c>
      <c r="T26" s="8">
        <v>34</v>
      </c>
      <c r="U26" s="8">
        <v>20</v>
      </c>
      <c r="V26" s="14">
        <v>11</v>
      </c>
      <c r="W26" s="14">
        <v>51</v>
      </c>
    </row>
    <row r="27" spans="2:23" x14ac:dyDescent="0.25">
      <c r="C27" t="s">
        <v>159</v>
      </c>
      <c r="D27" s="14">
        <v>3</v>
      </c>
      <c r="E27" s="3">
        <v>0</v>
      </c>
      <c r="F27" s="3"/>
      <c r="G27" s="3">
        <v>1</v>
      </c>
      <c r="H27" s="3"/>
      <c r="I27" s="3"/>
    </row>
    <row r="28" spans="2:23" x14ac:dyDescent="0.25">
      <c r="C28" t="s">
        <v>161</v>
      </c>
      <c r="D28" s="14">
        <v>3</v>
      </c>
      <c r="E28" s="3">
        <v>0.66666666666666663</v>
      </c>
      <c r="F28" s="3"/>
      <c r="G28" s="3">
        <v>0.33333333333333331</v>
      </c>
      <c r="H28" s="3"/>
      <c r="I28" s="3"/>
    </row>
    <row r="29" spans="2:23" x14ac:dyDescent="0.25">
      <c r="B29" t="s">
        <v>158</v>
      </c>
      <c r="D29" s="14">
        <v>28</v>
      </c>
      <c r="E29" s="3">
        <v>0.17857142857142858</v>
      </c>
      <c r="F29" s="3"/>
      <c r="G29" s="3">
        <v>0.7857142857142857</v>
      </c>
      <c r="H29" s="3"/>
      <c r="I29" s="3"/>
    </row>
    <row r="30" spans="2:23" x14ac:dyDescent="0.25">
      <c r="B30" t="s">
        <v>223</v>
      </c>
      <c r="C30" t="s">
        <v>221</v>
      </c>
      <c r="D30" s="14">
        <v>9</v>
      </c>
      <c r="E30" s="3">
        <v>0.33333333333333331</v>
      </c>
      <c r="F30" s="3"/>
      <c r="G30" s="3">
        <v>0.55555555555555558</v>
      </c>
      <c r="H30" s="3"/>
      <c r="I30" s="3">
        <v>0.1111111111111111</v>
      </c>
    </row>
    <row r="31" spans="2:23" x14ac:dyDescent="0.25">
      <c r="C31" t="s">
        <v>227</v>
      </c>
      <c r="D31" s="14">
        <v>3</v>
      </c>
      <c r="E31" s="3">
        <v>0.33333333333333331</v>
      </c>
      <c r="F31" s="3"/>
      <c r="G31" s="3">
        <v>0.66666666666666663</v>
      </c>
      <c r="H31" s="3"/>
      <c r="I31" s="3">
        <v>0</v>
      </c>
    </row>
    <row r="32" spans="2:23" x14ac:dyDescent="0.25">
      <c r="C32" t="s">
        <v>257</v>
      </c>
      <c r="D32" s="14">
        <v>2</v>
      </c>
      <c r="E32" s="3">
        <v>1</v>
      </c>
      <c r="F32" s="3"/>
      <c r="G32" s="3">
        <v>0</v>
      </c>
      <c r="H32" s="3"/>
      <c r="I32" s="3">
        <v>0</v>
      </c>
    </row>
    <row r="33" spans="2:9" x14ac:dyDescent="0.25">
      <c r="C33" t="s">
        <v>101</v>
      </c>
      <c r="D33" s="14">
        <v>1</v>
      </c>
      <c r="E33" s="3">
        <v>0</v>
      </c>
      <c r="F33" s="3"/>
      <c r="G33" s="3">
        <v>0</v>
      </c>
      <c r="H33" s="3"/>
      <c r="I33" s="3">
        <v>1</v>
      </c>
    </row>
    <row r="34" spans="2:9" x14ac:dyDescent="0.25">
      <c r="C34" t="s">
        <v>39</v>
      </c>
      <c r="D34" s="14">
        <v>1</v>
      </c>
      <c r="E34" s="3">
        <v>0</v>
      </c>
      <c r="F34" s="3"/>
      <c r="G34" s="3">
        <v>1</v>
      </c>
      <c r="H34" s="3"/>
      <c r="I34" s="3">
        <v>0</v>
      </c>
    </row>
    <row r="35" spans="2:9" x14ac:dyDescent="0.25">
      <c r="C35" t="s">
        <v>218</v>
      </c>
      <c r="D35" s="14">
        <v>1</v>
      </c>
      <c r="E35" s="3">
        <v>1</v>
      </c>
      <c r="F35" s="3"/>
      <c r="G35" s="3">
        <v>0</v>
      </c>
      <c r="H35" s="3"/>
      <c r="I35" s="3">
        <v>0</v>
      </c>
    </row>
    <row r="36" spans="2:9" x14ac:dyDescent="0.25">
      <c r="B36" t="s">
        <v>224</v>
      </c>
      <c r="D36" s="14">
        <v>17</v>
      </c>
      <c r="E36" s="3">
        <v>0.41176470588235292</v>
      </c>
      <c r="F36" s="3"/>
      <c r="G36" s="3">
        <v>0.47058823529411764</v>
      </c>
      <c r="H36" s="3"/>
      <c r="I36" s="3">
        <v>0.11764705882352941</v>
      </c>
    </row>
    <row r="37" spans="2:9" x14ac:dyDescent="0.25">
      <c r="B37" t="s">
        <v>24</v>
      </c>
      <c r="C37" t="s">
        <v>43</v>
      </c>
      <c r="D37" s="14">
        <v>8</v>
      </c>
      <c r="E37" s="3">
        <v>0.125</v>
      </c>
      <c r="F37" s="3">
        <v>0.25</v>
      </c>
      <c r="G37" s="3">
        <v>0.25</v>
      </c>
      <c r="H37" s="3">
        <v>0.375</v>
      </c>
      <c r="I37" s="3"/>
    </row>
    <row r="38" spans="2:9" x14ac:dyDescent="0.25">
      <c r="C38" t="s">
        <v>254</v>
      </c>
      <c r="D38" s="14">
        <v>1</v>
      </c>
      <c r="E38" s="3">
        <v>1</v>
      </c>
      <c r="F38" s="3">
        <v>0</v>
      </c>
      <c r="G38" s="3">
        <v>0</v>
      </c>
      <c r="H38" s="3">
        <v>0</v>
      </c>
      <c r="I38" s="3"/>
    </row>
    <row r="39" spans="2:9" x14ac:dyDescent="0.25">
      <c r="C39" t="s">
        <v>183</v>
      </c>
      <c r="D39" s="14">
        <v>1</v>
      </c>
      <c r="E39" s="3">
        <v>0</v>
      </c>
      <c r="F39" s="3">
        <v>1</v>
      </c>
      <c r="G39" s="3">
        <v>0</v>
      </c>
      <c r="H39" s="3">
        <v>0</v>
      </c>
      <c r="I39" s="3"/>
    </row>
    <row r="40" spans="2:9" x14ac:dyDescent="0.25">
      <c r="C40" t="s">
        <v>3</v>
      </c>
      <c r="D40" s="14">
        <v>1</v>
      </c>
      <c r="E40" s="3">
        <v>1</v>
      </c>
      <c r="F40" s="3">
        <v>0</v>
      </c>
      <c r="G40" s="3">
        <v>0</v>
      </c>
      <c r="H40" s="3">
        <v>0</v>
      </c>
      <c r="I40" s="3"/>
    </row>
    <row r="41" spans="2:9" x14ac:dyDescent="0.25">
      <c r="C41" t="s">
        <v>162</v>
      </c>
      <c r="D41" s="14">
        <v>1</v>
      </c>
      <c r="E41" s="3">
        <v>0</v>
      </c>
      <c r="F41" s="3">
        <v>0</v>
      </c>
      <c r="G41" s="3">
        <v>1</v>
      </c>
      <c r="H41" s="3">
        <v>0</v>
      </c>
      <c r="I41" s="3"/>
    </row>
    <row r="42" spans="2:9" x14ac:dyDescent="0.25">
      <c r="B42" t="s">
        <v>29</v>
      </c>
      <c r="D42" s="14">
        <v>12</v>
      </c>
      <c r="E42" s="3">
        <v>0.25</v>
      </c>
      <c r="F42" s="3">
        <v>0.25</v>
      </c>
      <c r="G42" s="3">
        <v>0.25</v>
      </c>
      <c r="H42" s="3">
        <v>0.25</v>
      </c>
      <c r="I42" s="3"/>
    </row>
    <row r="43" spans="2:9" x14ac:dyDescent="0.25">
      <c r="B43" t="s">
        <v>40</v>
      </c>
      <c r="C43" t="s">
        <v>45</v>
      </c>
      <c r="D43" s="14">
        <v>2</v>
      </c>
      <c r="E43" s="3">
        <v>0.5</v>
      </c>
      <c r="F43" s="3">
        <v>0</v>
      </c>
      <c r="G43" s="3"/>
      <c r="H43" s="3">
        <v>0.5</v>
      </c>
      <c r="I43" s="3"/>
    </row>
    <row r="44" spans="2:9" x14ac:dyDescent="0.25">
      <c r="C44" t="s">
        <v>88</v>
      </c>
      <c r="D44" s="14">
        <v>2</v>
      </c>
      <c r="E44" s="3">
        <v>0.5</v>
      </c>
      <c r="F44" s="3">
        <v>0.5</v>
      </c>
      <c r="G44" s="3"/>
      <c r="H44" s="3">
        <v>0</v>
      </c>
      <c r="I44" s="3"/>
    </row>
    <row r="45" spans="2:9" x14ac:dyDescent="0.25">
      <c r="C45" t="s">
        <v>46</v>
      </c>
      <c r="D45" s="14">
        <v>2</v>
      </c>
      <c r="E45" s="3">
        <v>0.5</v>
      </c>
      <c r="F45" s="3">
        <v>0</v>
      </c>
      <c r="G45" s="3"/>
      <c r="H45" s="3">
        <v>0.5</v>
      </c>
      <c r="I45" s="3"/>
    </row>
    <row r="46" spans="2:9" x14ac:dyDescent="0.25">
      <c r="C46" t="s">
        <v>42</v>
      </c>
      <c r="D46" s="14">
        <v>1</v>
      </c>
      <c r="E46" s="3">
        <v>0</v>
      </c>
      <c r="F46" s="3">
        <v>0</v>
      </c>
      <c r="G46" s="3"/>
      <c r="H46" s="3">
        <v>1</v>
      </c>
      <c r="I46" s="3"/>
    </row>
    <row r="47" spans="2:9" x14ac:dyDescent="0.25">
      <c r="C47" t="s">
        <v>151</v>
      </c>
      <c r="D47" s="14">
        <v>1</v>
      </c>
      <c r="E47" s="3">
        <v>1</v>
      </c>
      <c r="F47" s="3">
        <v>0</v>
      </c>
      <c r="G47" s="3"/>
      <c r="H47" s="3">
        <v>0</v>
      </c>
      <c r="I47" s="3"/>
    </row>
    <row r="48" spans="2:9" x14ac:dyDescent="0.25">
      <c r="C48" t="s">
        <v>91</v>
      </c>
      <c r="D48" s="14">
        <v>1</v>
      </c>
      <c r="E48" s="3">
        <v>0</v>
      </c>
      <c r="F48" s="3">
        <v>0</v>
      </c>
      <c r="G48" s="3"/>
      <c r="H48" s="3">
        <v>1</v>
      </c>
      <c r="I48" s="3"/>
    </row>
    <row r="49" spans="2:26" x14ac:dyDescent="0.25">
      <c r="B49" t="s">
        <v>41</v>
      </c>
      <c r="D49" s="14">
        <v>9</v>
      </c>
      <c r="E49" s="3">
        <v>0.44444444444444442</v>
      </c>
      <c r="F49" s="3">
        <v>0.1111111111111111</v>
      </c>
      <c r="G49" s="3"/>
      <c r="H49" s="3">
        <v>0.44444444444444442</v>
      </c>
      <c r="I49" s="3"/>
      <c r="Q49" s="4" t="s">
        <v>61</v>
      </c>
      <c r="R49" t="s">
        <v>63</v>
      </c>
    </row>
    <row r="50" spans="2:26" x14ac:dyDescent="0.25">
      <c r="B50" t="s">
        <v>78</v>
      </c>
      <c r="C50" t="s">
        <v>90</v>
      </c>
      <c r="D50" s="14">
        <v>3</v>
      </c>
      <c r="E50" s="3">
        <v>0.66666666666666663</v>
      </c>
      <c r="F50" s="3"/>
      <c r="G50" s="3">
        <v>0.33333333333333331</v>
      </c>
      <c r="H50" s="3">
        <v>0.33333333333333331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25">
      <c r="C51" t="s">
        <v>101</v>
      </c>
      <c r="D51" s="14">
        <v>2</v>
      </c>
      <c r="E51" s="3">
        <v>0.5</v>
      </c>
      <c r="F51" s="3"/>
      <c r="G51" s="3">
        <v>0.5</v>
      </c>
      <c r="H51" s="3">
        <v>0</v>
      </c>
      <c r="I51" s="3"/>
    </row>
    <row r="52" spans="2:26" x14ac:dyDescent="0.25">
      <c r="C52" t="s">
        <v>46</v>
      </c>
      <c r="D52" s="14">
        <v>1</v>
      </c>
      <c r="E52" s="3">
        <v>0</v>
      </c>
      <c r="F52" s="3"/>
      <c r="G52" s="3">
        <v>1</v>
      </c>
      <c r="H52" s="3">
        <v>0</v>
      </c>
      <c r="I52" s="3"/>
      <c r="L52" s="4" t="s">
        <v>27</v>
      </c>
      <c r="R52" s="4" t="s">
        <v>27</v>
      </c>
      <c r="X52" s="4" t="s">
        <v>27</v>
      </c>
    </row>
    <row r="53" spans="2:26" ht="60" x14ac:dyDescent="0.25">
      <c r="C53" t="s">
        <v>103</v>
      </c>
      <c r="D53" s="14">
        <v>1</v>
      </c>
      <c r="E53" s="3">
        <v>0</v>
      </c>
      <c r="F53" s="3"/>
      <c r="G53" s="3">
        <v>1</v>
      </c>
      <c r="H53" s="3">
        <v>0</v>
      </c>
      <c r="I53" s="3"/>
      <c r="K53" s="4" t="s">
        <v>6</v>
      </c>
      <c r="L53" s="7" t="s">
        <v>26</v>
      </c>
      <c r="M53" s="7" t="s">
        <v>70</v>
      </c>
      <c r="N53" s="7" t="s">
        <v>53</v>
      </c>
      <c r="O53" s="7" t="s">
        <v>141</v>
      </c>
      <c r="Q53" s="4" t="s">
        <v>9</v>
      </c>
      <c r="R53" s="7" t="s">
        <v>26</v>
      </c>
      <c r="S53" s="7" t="s">
        <v>70</v>
      </c>
      <c r="T53" s="7" t="s">
        <v>53</v>
      </c>
      <c r="U53" s="7" t="s">
        <v>141</v>
      </c>
      <c r="W53" s="4" t="s">
        <v>54</v>
      </c>
      <c r="X53" s="7" t="s">
        <v>26</v>
      </c>
      <c r="Y53" t="s">
        <v>70</v>
      </c>
      <c r="Z53" t="s">
        <v>53</v>
      </c>
    </row>
    <row r="54" spans="2:26" x14ac:dyDescent="0.25">
      <c r="C54" t="s">
        <v>102</v>
      </c>
      <c r="D54" s="14">
        <v>1</v>
      </c>
      <c r="E54" s="3">
        <v>0</v>
      </c>
      <c r="F54" s="3"/>
      <c r="G54" s="3">
        <v>0</v>
      </c>
      <c r="H54" s="3">
        <v>1</v>
      </c>
      <c r="I54" s="3"/>
      <c r="K54">
        <v>1</v>
      </c>
      <c r="L54">
        <v>15</v>
      </c>
      <c r="M54">
        <v>0</v>
      </c>
      <c r="N54" s="6">
        <v>0.41666666666666669</v>
      </c>
      <c r="O54" s="5">
        <v>3.1626666666666665</v>
      </c>
      <c r="Q54">
        <v>1</v>
      </c>
      <c r="R54">
        <v>22</v>
      </c>
      <c r="S54">
        <v>0</v>
      </c>
      <c r="T54" s="6">
        <v>0.27848101265822783</v>
      </c>
      <c r="U54" s="5">
        <v>2.68409090909091</v>
      </c>
      <c r="W54">
        <v>1</v>
      </c>
      <c r="X54">
        <v>7</v>
      </c>
      <c r="Y54">
        <v>0</v>
      </c>
      <c r="Z54" s="6">
        <v>0.3888888888888889</v>
      </c>
    </row>
    <row r="55" spans="2:26" x14ac:dyDescent="0.25">
      <c r="B55" t="s">
        <v>79</v>
      </c>
      <c r="D55" s="14">
        <v>8</v>
      </c>
      <c r="E55" s="3">
        <v>0.375</v>
      </c>
      <c r="F55" s="3"/>
      <c r="G55" s="3">
        <v>0.5</v>
      </c>
      <c r="H55" s="3">
        <v>0.25</v>
      </c>
      <c r="I55" s="3"/>
      <c r="K55">
        <v>2</v>
      </c>
      <c r="L55">
        <v>14</v>
      </c>
      <c r="M55">
        <v>3</v>
      </c>
      <c r="N55" s="6">
        <v>0.3888888888888889</v>
      </c>
      <c r="O55" s="5">
        <v>2.9864285714285712</v>
      </c>
      <c r="Q55">
        <v>2</v>
      </c>
      <c r="R55">
        <v>34</v>
      </c>
      <c r="S55">
        <v>4</v>
      </c>
      <c r="T55" s="6">
        <v>0.43037974683544306</v>
      </c>
      <c r="U55" s="5">
        <v>3.0973529411764704</v>
      </c>
      <c r="W55">
        <v>3</v>
      </c>
      <c r="X55">
        <v>10</v>
      </c>
      <c r="Y55">
        <v>7</v>
      </c>
      <c r="Z55" s="6">
        <v>0.55555555555555558</v>
      </c>
    </row>
    <row r="56" spans="2:26" x14ac:dyDescent="0.25">
      <c r="B56" t="s">
        <v>247</v>
      </c>
      <c r="C56" t="s">
        <v>3</v>
      </c>
      <c r="D56" s="14">
        <v>3</v>
      </c>
      <c r="E56" s="3">
        <v>0.33333333333333331</v>
      </c>
      <c r="F56" s="3"/>
      <c r="G56" s="3">
        <v>0.33333333333333331</v>
      </c>
      <c r="H56" s="3"/>
      <c r="I56" s="3">
        <v>0.33333333333333331</v>
      </c>
      <c r="K56">
        <v>3</v>
      </c>
      <c r="L56">
        <v>4</v>
      </c>
      <c r="M56">
        <v>4</v>
      </c>
      <c r="N56" s="6">
        <v>0.1111111111111111</v>
      </c>
      <c r="O56" s="5">
        <v>3.2375000000000003</v>
      </c>
      <c r="Q56">
        <v>3</v>
      </c>
      <c r="R56">
        <v>15</v>
      </c>
      <c r="S56">
        <v>7</v>
      </c>
      <c r="T56" s="6">
        <v>0.189873417721519</v>
      </c>
      <c r="U56" s="5">
        <v>3.1940000000000008</v>
      </c>
      <c r="W56">
        <v>5</v>
      </c>
      <c r="X56">
        <v>1</v>
      </c>
      <c r="Y56">
        <v>1</v>
      </c>
      <c r="Z56" s="6">
        <v>5.5555555555555552E-2</v>
      </c>
    </row>
    <row r="57" spans="2:26" x14ac:dyDescent="0.25">
      <c r="C57" t="s">
        <v>251</v>
      </c>
      <c r="D57" s="14">
        <v>2</v>
      </c>
      <c r="E57" s="3">
        <v>0</v>
      </c>
      <c r="F57" s="3"/>
      <c r="G57" s="3">
        <v>0.5</v>
      </c>
      <c r="H57" s="3"/>
      <c r="I57" s="3">
        <v>0.5</v>
      </c>
      <c r="K57">
        <v>4</v>
      </c>
      <c r="L57">
        <v>3</v>
      </c>
      <c r="M57">
        <v>2</v>
      </c>
      <c r="N57" s="6">
        <v>8.3333333333333329E-2</v>
      </c>
      <c r="O57" s="5">
        <v>2.9233333333333333</v>
      </c>
      <c r="Q57">
        <v>4</v>
      </c>
      <c r="R57">
        <v>8</v>
      </c>
      <c r="S57">
        <v>6</v>
      </c>
      <c r="T57" s="6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6">
        <v>1</v>
      </c>
    </row>
    <row r="58" spans="2:26" x14ac:dyDescent="0.25">
      <c r="B58" t="s">
        <v>248</v>
      </c>
      <c r="D58" s="14">
        <v>5</v>
      </c>
      <c r="E58" s="3">
        <v>0.2</v>
      </c>
      <c r="F58" s="3"/>
      <c r="G58" s="3">
        <v>0.4</v>
      </c>
      <c r="H58" s="3"/>
      <c r="I58" s="3">
        <v>0.4</v>
      </c>
      <c r="K58" t="s">
        <v>25</v>
      </c>
      <c r="L58">
        <v>36</v>
      </c>
      <c r="M58">
        <v>9</v>
      </c>
      <c r="N58" s="6">
        <v>1</v>
      </c>
      <c r="O58" s="5">
        <v>3.0825000000000009</v>
      </c>
      <c r="Q58" t="s">
        <v>25</v>
      </c>
      <c r="R58">
        <v>79</v>
      </c>
      <c r="S58">
        <v>17</v>
      </c>
      <c r="T58" s="6">
        <v>1</v>
      </c>
      <c r="U58" s="5">
        <v>3.0265822784810128</v>
      </c>
    </row>
    <row r="59" spans="2:26" x14ac:dyDescent="0.25">
      <c r="B59" t="s">
        <v>48</v>
      </c>
      <c r="C59" t="s">
        <v>138</v>
      </c>
      <c r="D59" s="14">
        <v>3</v>
      </c>
      <c r="E59" s="3">
        <v>0.33333333333333331</v>
      </c>
      <c r="F59" s="3">
        <v>0.33333333333333331</v>
      </c>
      <c r="G59" s="3">
        <v>0.33333333333333331</v>
      </c>
      <c r="H59" s="3"/>
      <c r="I59" s="3"/>
    </row>
    <row r="60" spans="2:26" x14ac:dyDescent="0.25">
      <c r="C60" t="s">
        <v>47</v>
      </c>
      <c r="D60" s="14">
        <v>2</v>
      </c>
      <c r="E60" s="3">
        <v>0</v>
      </c>
      <c r="F60" s="3">
        <v>0.5</v>
      </c>
      <c r="G60" s="3">
        <v>0.5</v>
      </c>
      <c r="H60" s="3"/>
      <c r="I60" s="3"/>
    </row>
    <row r="61" spans="2:26" x14ac:dyDescent="0.25">
      <c r="B61" t="s">
        <v>51</v>
      </c>
      <c r="D61" s="14">
        <v>5</v>
      </c>
      <c r="E61" s="3">
        <v>0.2</v>
      </c>
      <c r="F61" s="3">
        <v>0.4</v>
      </c>
      <c r="G61" s="3">
        <v>0.4</v>
      </c>
      <c r="H61" s="3"/>
      <c r="I61" s="3"/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25">
      <c r="B62" t="s">
        <v>249</v>
      </c>
      <c r="C62" t="s">
        <v>240</v>
      </c>
      <c r="D62" s="14">
        <v>2</v>
      </c>
      <c r="E62" s="3">
        <v>0</v>
      </c>
      <c r="F62" s="3"/>
      <c r="G62" s="3"/>
      <c r="H62" s="3"/>
      <c r="I62" s="3">
        <v>1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25">
      <c r="C63" t="s">
        <v>39</v>
      </c>
      <c r="D63" s="14">
        <v>2</v>
      </c>
      <c r="E63" s="3">
        <v>0.5</v>
      </c>
      <c r="F63" s="3"/>
      <c r="G63" s="3"/>
      <c r="H63" s="3"/>
      <c r="I63" s="3">
        <v>0.5</v>
      </c>
      <c r="X63" s="4" t="s">
        <v>27</v>
      </c>
    </row>
    <row r="64" spans="2:26" ht="45" x14ac:dyDescent="0.25">
      <c r="B64" t="s">
        <v>250</v>
      </c>
      <c r="D64" s="14">
        <v>4</v>
      </c>
      <c r="E64" s="3">
        <v>0.25</v>
      </c>
      <c r="F64" s="3"/>
      <c r="G64" s="3"/>
      <c r="H64" s="3"/>
      <c r="I64" s="3">
        <v>0.75</v>
      </c>
      <c r="L64" s="4" t="s">
        <v>27</v>
      </c>
      <c r="R64" s="4" t="s">
        <v>27</v>
      </c>
      <c r="W64" s="4" t="s">
        <v>104</v>
      </c>
      <c r="X64" s="7" t="s">
        <v>26</v>
      </c>
      <c r="Y64" t="s">
        <v>70</v>
      </c>
      <c r="Z64" t="s">
        <v>53</v>
      </c>
    </row>
    <row r="65" spans="2:26" ht="60" x14ac:dyDescent="0.25">
      <c r="B65" t="s">
        <v>233</v>
      </c>
      <c r="C65" t="s">
        <v>231</v>
      </c>
      <c r="D65" s="14">
        <v>3</v>
      </c>
      <c r="E65" s="3">
        <v>0.33333333333333331</v>
      </c>
      <c r="F65" s="3"/>
      <c r="G65" s="3">
        <v>0</v>
      </c>
      <c r="H65" s="3"/>
      <c r="I65" s="3">
        <v>0.33333333333333331</v>
      </c>
      <c r="K65" s="4" t="s">
        <v>7</v>
      </c>
      <c r="L65" s="7" t="s">
        <v>26</v>
      </c>
      <c r="M65" s="7" t="s">
        <v>71</v>
      </c>
      <c r="N65" s="7" t="s">
        <v>53</v>
      </c>
      <c r="O65" s="7" t="s">
        <v>141</v>
      </c>
      <c r="Q65" s="4" t="s">
        <v>8</v>
      </c>
      <c r="R65" s="7" t="s">
        <v>26</v>
      </c>
      <c r="S65" s="7" t="s">
        <v>70</v>
      </c>
      <c r="T65" s="7" t="s">
        <v>53</v>
      </c>
      <c r="U65" s="7" t="s">
        <v>141</v>
      </c>
      <c r="W65">
        <v>2</v>
      </c>
      <c r="X65">
        <v>2</v>
      </c>
      <c r="Y65">
        <v>0</v>
      </c>
      <c r="Z65" s="6">
        <v>0.25</v>
      </c>
    </row>
    <row r="66" spans="2:26" x14ac:dyDescent="0.25">
      <c r="C66" t="s">
        <v>221</v>
      </c>
      <c r="D66" s="14">
        <v>1</v>
      </c>
      <c r="E66" s="3">
        <v>0</v>
      </c>
      <c r="F66" s="3"/>
      <c r="G66" s="3">
        <v>1</v>
      </c>
      <c r="H66" s="3"/>
      <c r="I66" s="3">
        <v>0</v>
      </c>
      <c r="K66">
        <v>1</v>
      </c>
      <c r="L66">
        <v>20</v>
      </c>
      <c r="M66">
        <v>0</v>
      </c>
      <c r="N66" s="6">
        <v>0.30769230769230771</v>
      </c>
      <c r="O66" s="5">
        <v>3.0514999999999999</v>
      </c>
      <c r="Q66">
        <v>1</v>
      </c>
      <c r="R66">
        <v>20</v>
      </c>
      <c r="S66">
        <v>0</v>
      </c>
      <c r="T66" s="6">
        <v>0.29850746268656714</v>
      </c>
      <c r="U66" s="5">
        <v>3.2155000000000009</v>
      </c>
      <c r="W66">
        <v>3</v>
      </c>
      <c r="X66">
        <v>4</v>
      </c>
      <c r="Y66">
        <v>1</v>
      </c>
      <c r="Z66" s="6">
        <v>0.5</v>
      </c>
    </row>
    <row r="67" spans="2:26" x14ac:dyDescent="0.25">
      <c r="B67" t="s">
        <v>234</v>
      </c>
      <c r="D67" s="14">
        <v>4</v>
      </c>
      <c r="E67" s="3">
        <v>0.25</v>
      </c>
      <c r="F67" s="3"/>
      <c r="G67" s="3">
        <v>0.25</v>
      </c>
      <c r="H67" s="3"/>
      <c r="I67" s="3">
        <v>0.25</v>
      </c>
      <c r="K67">
        <v>2</v>
      </c>
      <c r="L67">
        <v>20</v>
      </c>
      <c r="M67">
        <v>2</v>
      </c>
      <c r="N67" s="6">
        <v>0.30769230769230771</v>
      </c>
      <c r="O67" s="5">
        <v>2.8535000000000004</v>
      </c>
      <c r="Q67">
        <v>2</v>
      </c>
      <c r="R67">
        <v>15</v>
      </c>
      <c r="S67">
        <v>3</v>
      </c>
      <c r="T67" s="6">
        <v>0.22388059701492538</v>
      </c>
      <c r="U67" s="5">
        <v>3.2320000000000002</v>
      </c>
      <c r="W67">
        <v>5</v>
      </c>
      <c r="X67">
        <v>2</v>
      </c>
      <c r="Y67">
        <v>0</v>
      </c>
      <c r="Z67" s="6">
        <v>0.25</v>
      </c>
    </row>
    <row r="68" spans="2:26" x14ac:dyDescent="0.25">
      <c r="B68" t="s">
        <v>265</v>
      </c>
      <c r="C68" t="s">
        <v>258</v>
      </c>
      <c r="D68" s="14">
        <v>1</v>
      </c>
      <c r="E68" s="3">
        <v>1</v>
      </c>
      <c r="F68" s="3"/>
      <c r="G68" s="3">
        <v>0</v>
      </c>
      <c r="H68" s="3"/>
      <c r="I68" s="3">
        <v>0</v>
      </c>
      <c r="K68">
        <v>3</v>
      </c>
      <c r="L68">
        <v>22</v>
      </c>
      <c r="M68">
        <v>16</v>
      </c>
      <c r="N68" s="6">
        <v>0.33846153846153848</v>
      </c>
      <c r="O68" s="5">
        <v>3.019545454545455</v>
      </c>
      <c r="Q68">
        <v>3</v>
      </c>
      <c r="R68">
        <v>25</v>
      </c>
      <c r="S68">
        <v>22</v>
      </c>
      <c r="T68" s="6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6">
        <v>1</v>
      </c>
    </row>
    <row r="69" spans="2:26" x14ac:dyDescent="0.25">
      <c r="C69" t="s">
        <v>254</v>
      </c>
      <c r="D69" s="14">
        <v>1</v>
      </c>
      <c r="E69" s="3">
        <v>1</v>
      </c>
      <c r="F69" s="3"/>
      <c r="G69" s="3">
        <v>0</v>
      </c>
      <c r="H69" s="3"/>
      <c r="I69" s="3">
        <v>0</v>
      </c>
      <c r="K69">
        <v>4</v>
      </c>
      <c r="L69">
        <v>3</v>
      </c>
      <c r="M69">
        <v>2</v>
      </c>
      <c r="N69" s="6">
        <v>4.6153846153846156E-2</v>
      </c>
      <c r="O69" s="5">
        <v>3</v>
      </c>
      <c r="Q69">
        <v>4</v>
      </c>
      <c r="R69">
        <v>5</v>
      </c>
      <c r="S69">
        <v>4</v>
      </c>
      <c r="T69" s="6">
        <v>7.4626865671641784E-2</v>
      </c>
      <c r="U69" s="5">
        <v>2.8860000000000001</v>
      </c>
    </row>
    <row r="70" spans="2:26" x14ac:dyDescent="0.25">
      <c r="C70" t="s">
        <v>60</v>
      </c>
      <c r="D70" s="14">
        <v>1</v>
      </c>
      <c r="E70" s="3">
        <v>0</v>
      </c>
      <c r="F70" s="3"/>
      <c r="G70" s="3">
        <v>0</v>
      </c>
      <c r="H70" s="3"/>
      <c r="I70" s="3">
        <v>1</v>
      </c>
      <c r="K70" t="s">
        <v>25</v>
      </c>
      <c r="L70">
        <v>65</v>
      </c>
      <c r="M70">
        <v>20</v>
      </c>
      <c r="N70" s="6">
        <v>1</v>
      </c>
      <c r="O70" s="5">
        <v>2.9773846153846155</v>
      </c>
      <c r="Q70">
        <v>5</v>
      </c>
      <c r="R70">
        <v>2</v>
      </c>
      <c r="S70">
        <v>2</v>
      </c>
      <c r="T70" s="6">
        <v>2.9850746268656716E-2</v>
      </c>
      <c r="U70" s="5">
        <v>2.585</v>
      </c>
    </row>
    <row r="71" spans="2:26" x14ac:dyDescent="0.25">
      <c r="C71" t="s">
        <v>189</v>
      </c>
      <c r="D71" s="14">
        <v>1</v>
      </c>
      <c r="E71" s="3">
        <v>0</v>
      </c>
      <c r="F71" s="3"/>
      <c r="G71" s="3">
        <v>0</v>
      </c>
      <c r="H71" s="3"/>
      <c r="I71" s="3">
        <v>1</v>
      </c>
      <c r="Q71" t="s">
        <v>25</v>
      </c>
      <c r="R71">
        <v>67</v>
      </c>
      <c r="S71">
        <v>31</v>
      </c>
      <c r="T71" s="6">
        <v>1</v>
      </c>
      <c r="U71" s="5">
        <v>3.08402985074627</v>
      </c>
    </row>
    <row r="72" spans="2:26" x14ac:dyDescent="0.25">
      <c r="B72" t="s">
        <v>266</v>
      </c>
      <c r="D72" s="14">
        <v>4</v>
      </c>
      <c r="E72" s="3">
        <v>0.5</v>
      </c>
      <c r="F72" s="3"/>
      <c r="G72" s="3">
        <v>0</v>
      </c>
      <c r="H72" s="3"/>
      <c r="I72" s="3">
        <v>0.5</v>
      </c>
    </row>
    <row r="73" spans="2:26" x14ac:dyDescent="0.25">
      <c r="B73" t="s">
        <v>58</v>
      </c>
      <c r="C73" t="s">
        <v>189</v>
      </c>
      <c r="D73" s="14">
        <v>2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</row>
    <row r="74" spans="2:26" x14ac:dyDescent="0.25">
      <c r="C74" t="s">
        <v>47</v>
      </c>
      <c r="D74" s="14">
        <v>1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</row>
    <row r="75" spans="2:26" x14ac:dyDescent="0.25">
      <c r="C75" t="s">
        <v>60</v>
      </c>
      <c r="D75" s="14">
        <v>1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</row>
    <row r="76" spans="2:26" x14ac:dyDescent="0.25">
      <c r="B76" t="s">
        <v>59</v>
      </c>
      <c r="D76" s="14">
        <v>4</v>
      </c>
      <c r="E76" s="3">
        <v>0.25</v>
      </c>
      <c r="F76" s="3">
        <v>0</v>
      </c>
      <c r="G76" s="3">
        <v>0</v>
      </c>
      <c r="H76" s="3">
        <v>0.25</v>
      </c>
      <c r="I76" s="3">
        <v>0.5</v>
      </c>
    </row>
    <row r="77" spans="2:26" x14ac:dyDescent="0.25">
      <c r="B77" t="s">
        <v>267</v>
      </c>
      <c r="C77" t="s">
        <v>259</v>
      </c>
      <c r="D77" s="14">
        <v>1</v>
      </c>
      <c r="E77" s="3">
        <v>0</v>
      </c>
      <c r="F77" s="3"/>
      <c r="G77" s="3">
        <v>0</v>
      </c>
      <c r="H77" s="3"/>
      <c r="I77" s="3">
        <v>1</v>
      </c>
    </row>
    <row r="78" spans="2:26" x14ac:dyDescent="0.25">
      <c r="C78" t="s">
        <v>254</v>
      </c>
      <c r="D78" s="14">
        <v>1</v>
      </c>
      <c r="E78" s="3">
        <v>0</v>
      </c>
      <c r="F78" s="3"/>
      <c r="G78" s="3">
        <v>1</v>
      </c>
      <c r="H78" s="3"/>
      <c r="I78" s="3">
        <v>0</v>
      </c>
    </row>
    <row r="79" spans="2:26" x14ac:dyDescent="0.25">
      <c r="C79" t="s">
        <v>162</v>
      </c>
      <c r="D79" s="14">
        <v>1</v>
      </c>
      <c r="E79" s="3">
        <v>1</v>
      </c>
      <c r="F79" s="3"/>
      <c r="G79" s="3">
        <v>0</v>
      </c>
      <c r="H79" s="3"/>
      <c r="I79" s="3">
        <v>0</v>
      </c>
    </row>
    <row r="80" spans="2:26" x14ac:dyDescent="0.25">
      <c r="C80" t="s">
        <v>251</v>
      </c>
      <c r="D80" s="14">
        <v>1</v>
      </c>
      <c r="E80" s="3">
        <v>1</v>
      </c>
      <c r="F80" s="3"/>
      <c r="G80" s="3">
        <v>0</v>
      </c>
      <c r="H80" s="3"/>
      <c r="I80" s="3">
        <v>0</v>
      </c>
    </row>
    <row r="81" spans="2:9" x14ac:dyDescent="0.25">
      <c r="B81" t="s">
        <v>268</v>
      </c>
      <c r="D81" s="14">
        <v>4</v>
      </c>
      <c r="E81" s="3">
        <v>0.5</v>
      </c>
      <c r="F81" s="3"/>
      <c r="G81" s="3">
        <v>0.25</v>
      </c>
      <c r="H81" s="3"/>
      <c r="I81" s="3">
        <v>0.25</v>
      </c>
    </row>
    <row r="82" spans="2:9" x14ac:dyDescent="0.25">
      <c r="B82" t="s">
        <v>225</v>
      </c>
      <c r="C82" t="s">
        <v>160</v>
      </c>
      <c r="D82" s="14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2:9" x14ac:dyDescent="0.25">
      <c r="B83" t="s">
        <v>226</v>
      </c>
      <c r="D83" s="14">
        <v>3</v>
      </c>
      <c r="E83" s="3">
        <v>0.66666666666666663</v>
      </c>
      <c r="F83" s="3">
        <v>0</v>
      </c>
      <c r="G83" s="3"/>
      <c r="H83" s="3"/>
      <c r="I83" s="3">
        <v>0.33333333333333331</v>
      </c>
    </row>
    <row r="84" spans="2:9" x14ac:dyDescent="0.25">
      <c r="B84" t="s">
        <v>66</v>
      </c>
      <c r="C84" t="s">
        <v>65</v>
      </c>
      <c r="D84" s="14">
        <v>2</v>
      </c>
      <c r="E84" s="3">
        <v>0</v>
      </c>
      <c r="F84" s="3">
        <v>0</v>
      </c>
      <c r="G84" s="3"/>
      <c r="H84" s="3">
        <v>1</v>
      </c>
      <c r="I84" s="3">
        <v>0</v>
      </c>
    </row>
    <row r="85" spans="2:9" x14ac:dyDescent="0.25">
      <c r="B85" t="s">
        <v>67</v>
      </c>
      <c r="D85" s="14">
        <v>2</v>
      </c>
      <c r="E85" s="3">
        <v>0</v>
      </c>
      <c r="F85" s="3">
        <v>0</v>
      </c>
      <c r="G85" s="3"/>
      <c r="H85" s="3">
        <v>1</v>
      </c>
      <c r="I85" s="3">
        <v>0</v>
      </c>
    </row>
    <row r="86" spans="2:9" x14ac:dyDescent="0.25">
      <c r="B86" t="s">
        <v>108</v>
      </c>
      <c r="C86" t="s">
        <v>91</v>
      </c>
      <c r="D86" s="14">
        <v>1</v>
      </c>
      <c r="E86" s="3">
        <v>0</v>
      </c>
      <c r="F86" s="3">
        <v>1</v>
      </c>
      <c r="G86" s="3">
        <v>0</v>
      </c>
      <c r="H86" s="3">
        <v>0</v>
      </c>
      <c r="I86" s="3"/>
    </row>
    <row r="87" spans="2:9" x14ac:dyDescent="0.25">
      <c r="C87" t="s">
        <v>80</v>
      </c>
      <c r="D87" s="14">
        <v>1</v>
      </c>
      <c r="E87" s="3">
        <v>0</v>
      </c>
      <c r="F87" s="3">
        <v>0</v>
      </c>
      <c r="G87" s="3">
        <v>0</v>
      </c>
      <c r="H87" s="3">
        <v>1</v>
      </c>
      <c r="I87" s="3"/>
    </row>
    <row r="88" spans="2:9" x14ac:dyDescent="0.25">
      <c r="B88" t="s">
        <v>109</v>
      </c>
      <c r="D88" s="14">
        <v>2</v>
      </c>
      <c r="E88" s="3">
        <v>0</v>
      </c>
      <c r="F88" s="3">
        <v>0.5</v>
      </c>
      <c r="G88" s="3">
        <v>0</v>
      </c>
      <c r="H88" s="3">
        <v>0.5</v>
      </c>
      <c r="I88" s="3"/>
    </row>
    <row r="89" spans="2:9" x14ac:dyDescent="0.25">
      <c r="B89" t="s">
        <v>133</v>
      </c>
      <c r="C89" t="s">
        <v>99</v>
      </c>
      <c r="D89" s="14">
        <v>2</v>
      </c>
      <c r="E89" s="3">
        <v>0</v>
      </c>
      <c r="F89" s="3"/>
      <c r="G89" s="3"/>
      <c r="H89" s="3"/>
      <c r="I89" s="3">
        <v>0.5</v>
      </c>
    </row>
    <row r="90" spans="2:9" x14ac:dyDescent="0.25">
      <c r="B90" t="s">
        <v>134</v>
      </c>
      <c r="D90" s="14">
        <v>2</v>
      </c>
      <c r="E90" s="3">
        <v>0</v>
      </c>
      <c r="F90" s="3"/>
      <c r="G90" s="3"/>
      <c r="H90" s="3"/>
      <c r="I90" s="3">
        <v>0.5</v>
      </c>
    </row>
    <row r="91" spans="2:9" x14ac:dyDescent="0.25">
      <c r="B91" t="s">
        <v>147</v>
      </c>
      <c r="C91" t="s">
        <v>142</v>
      </c>
      <c r="D91" s="14">
        <v>1</v>
      </c>
      <c r="E91" s="3"/>
      <c r="F91" s="3">
        <v>1</v>
      </c>
      <c r="G91" s="3">
        <v>0</v>
      </c>
      <c r="H91" s="3"/>
      <c r="I91" s="3"/>
    </row>
    <row r="92" spans="2:9" x14ac:dyDescent="0.25">
      <c r="B92" t="s">
        <v>148</v>
      </c>
      <c r="D92" s="14">
        <v>1</v>
      </c>
      <c r="E92" s="3"/>
      <c r="F92" s="3">
        <v>1</v>
      </c>
      <c r="G92" s="3">
        <v>0</v>
      </c>
      <c r="H92" s="3"/>
      <c r="I92" s="3"/>
    </row>
    <row r="93" spans="2:9" x14ac:dyDescent="0.25">
      <c r="B93" t="s">
        <v>135</v>
      </c>
      <c r="C93" t="s">
        <v>88</v>
      </c>
      <c r="D93" s="14">
        <v>1</v>
      </c>
      <c r="E93" s="3">
        <v>0</v>
      </c>
      <c r="F93" s="3">
        <v>0</v>
      </c>
      <c r="G93" s="3">
        <v>1</v>
      </c>
      <c r="H93" s="3"/>
      <c r="I93" s="3">
        <v>0</v>
      </c>
    </row>
    <row r="94" spans="2:9" x14ac:dyDescent="0.25">
      <c r="B94" t="s">
        <v>136</v>
      </c>
      <c r="D94" s="14">
        <v>1</v>
      </c>
      <c r="E94" s="3">
        <v>0</v>
      </c>
      <c r="F94" s="3">
        <v>0</v>
      </c>
      <c r="G94" s="3">
        <v>1</v>
      </c>
      <c r="H94" s="3"/>
      <c r="I94" s="3">
        <v>0</v>
      </c>
    </row>
    <row r="95" spans="2:9" x14ac:dyDescent="0.25">
      <c r="B95" t="s">
        <v>110</v>
      </c>
      <c r="C95" t="s">
        <v>81</v>
      </c>
      <c r="D95" s="14">
        <v>1</v>
      </c>
      <c r="E95" s="3">
        <v>0</v>
      </c>
      <c r="F95" s="3">
        <v>1</v>
      </c>
      <c r="G95" s="3">
        <v>0</v>
      </c>
      <c r="H95" s="3"/>
      <c r="I95" s="3"/>
    </row>
    <row r="96" spans="2:9" x14ac:dyDescent="0.25">
      <c r="B96" t="s">
        <v>111</v>
      </c>
      <c r="D96" s="14">
        <v>1</v>
      </c>
      <c r="E96" s="3">
        <v>0</v>
      </c>
      <c r="F96" s="3">
        <v>1</v>
      </c>
      <c r="G96" s="3">
        <v>0</v>
      </c>
      <c r="H96" s="3"/>
      <c r="I96" s="3"/>
    </row>
    <row r="97" spans="1:24" x14ac:dyDescent="0.25">
      <c r="B97" t="s">
        <v>112</v>
      </c>
      <c r="C97" t="s">
        <v>99</v>
      </c>
      <c r="D97" s="14">
        <v>1</v>
      </c>
      <c r="E97" s="3">
        <v>0</v>
      </c>
      <c r="F97" s="3"/>
      <c r="G97" s="3"/>
      <c r="H97" s="3">
        <v>1</v>
      </c>
      <c r="I97" s="3"/>
    </row>
    <row r="98" spans="1:24" x14ac:dyDescent="0.25">
      <c r="B98" t="s">
        <v>113</v>
      </c>
      <c r="D98" s="14">
        <v>1</v>
      </c>
      <c r="E98" s="3">
        <v>0</v>
      </c>
      <c r="F98" s="3"/>
      <c r="G98" s="3"/>
      <c r="H98" s="3">
        <v>1</v>
      </c>
      <c r="I98" s="3"/>
    </row>
    <row r="99" spans="1:24" x14ac:dyDescent="0.25">
      <c r="B99" t="s">
        <v>139</v>
      </c>
      <c r="C99" t="s">
        <v>138</v>
      </c>
      <c r="D99" s="14">
        <v>1</v>
      </c>
      <c r="E99" s="3">
        <v>1</v>
      </c>
      <c r="F99" s="3"/>
      <c r="G99" s="3">
        <v>0</v>
      </c>
      <c r="H99" s="3"/>
      <c r="I99" s="3"/>
    </row>
    <row r="100" spans="1:24" x14ac:dyDescent="0.25">
      <c r="B100" t="s">
        <v>140</v>
      </c>
      <c r="D100" s="14">
        <v>1</v>
      </c>
      <c r="E100" s="3">
        <v>1</v>
      </c>
      <c r="F100" s="3"/>
      <c r="G100" s="3">
        <v>0</v>
      </c>
      <c r="H100" s="3"/>
      <c r="I100" s="3"/>
    </row>
    <row r="101" spans="1:24" x14ac:dyDescent="0.25">
      <c r="B101" t="s">
        <v>114</v>
      </c>
      <c r="C101" t="s">
        <v>88</v>
      </c>
      <c r="D101" s="14">
        <v>1</v>
      </c>
      <c r="E101" s="3">
        <v>0</v>
      </c>
      <c r="F101" s="3">
        <v>1</v>
      </c>
      <c r="G101" s="3"/>
      <c r="H101" s="3"/>
      <c r="I101" s="3">
        <v>0</v>
      </c>
    </row>
    <row r="102" spans="1:24" x14ac:dyDescent="0.25">
      <c r="B102" t="s">
        <v>115</v>
      </c>
      <c r="D102" s="14">
        <v>1</v>
      </c>
      <c r="E102" s="3">
        <v>0</v>
      </c>
      <c r="F102" s="3">
        <v>1</v>
      </c>
      <c r="G102" s="3"/>
      <c r="H102" s="3"/>
      <c r="I102" s="3">
        <v>0</v>
      </c>
    </row>
    <row r="103" spans="1:24" x14ac:dyDescent="0.25">
      <c r="B103" t="s">
        <v>154</v>
      </c>
      <c r="C103" t="s">
        <v>153</v>
      </c>
      <c r="D103" s="14">
        <v>1</v>
      </c>
      <c r="E103" s="3">
        <v>0</v>
      </c>
      <c r="F103" s="3"/>
      <c r="G103" s="3">
        <v>0</v>
      </c>
      <c r="H103" s="3"/>
      <c r="I103" s="3"/>
    </row>
    <row r="104" spans="1:24" x14ac:dyDescent="0.25">
      <c r="B104" t="s">
        <v>155</v>
      </c>
      <c r="D104" s="14">
        <v>1</v>
      </c>
      <c r="E104" s="3">
        <v>0</v>
      </c>
      <c r="F104" s="3"/>
      <c r="G104" s="3">
        <v>0</v>
      </c>
      <c r="H104" s="3"/>
      <c r="I104" s="3"/>
    </row>
    <row r="105" spans="1:24" x14ac:dyDescent="0.25">
      <c r="B105" t="s">
        <v>229</v>
      </c>
      <c r="C105" t="s">
        <v>221</v>
      </c>
      <c r="D105" s="14">
        <v>1</v>
      </c>
      <c r="E105" s="3">
        <v>0</v>
      </c>
      <c r="F105" s="3">
        <v>0</v>
      </c>
      <c r="G105" s="3">
        <v>0</v>
      </c>
      <c r="H105" s="3"/>
      <c r="I105" s="3">
        <v>1</v>
      </c>
    </row>
    <row r="106" spans="1:24" x14ac:dyDescent="0.25">
      <c r="B106" t="s">
        <v>230</v>
      </c>
      <c r="D106" s="14">
        <v>1</v>
      </c>
      <c r="E106" s="3">
        <v>0</v>
      </c>
      <c r="F106" s="3">
        <v>0</v>
      </c>
      <c r="G106" s="3">
        <v>0</v>
      </c>
      <c r="H106" s="3"/>
      <c r="I106" s="3">
        <v>1</v>
      </c>
    </row>
    <row r="107" spans="1:24" x14ac:dyDescent="0.25">
      <c r="B107" t="s">
        <v>49</v>
      </c>
      <c r="C107" t="s">
        <v>189</v>
      </c>
      <c r="D107" s="14">
        <v>1</v>
      </c>
      <c r="E107" s="3">
        <v>0</v>
      </c>
      <c r="F107" s="3">
        <v>0</v>
      </c>
      <c r="G107" s="3">
        <v>0</v>
      </c>
      <c r="H107" s="3">
        <v>1</v>
      </c>
      <c r="I107" s="3"/>
    </row>
    <row r="108" spans="1:24" x14ac:dyDescent="0.25">
      <c r="B108" t="s">
        <v>52</v>
      </c>
      <c r="D108" s="14">
        <v>1</v>
      </c>
      <c r="E108" s="3">
        <v>0</v>
      </c>
      <c r="F108" s="3">
        <v>0</v>
      </c>
      <c r="G108" s="3">
        <v>0</v>
      </c>
      <c r="H108" s="3">
        <v>1</v>
      </c>
      <c r="I108" s="3"/>
      <c r="O108" s="4" t="s">
        <v>10</v>
      </c>
      <c r="P108" t="s">
        <v>77</v>
      </c>
    </row>
    <row r="109" spans="1:24" x14ac:dyDescent="0.25">
      <c r="A109" t="s">
        <v>64</v>
      </c>
      <c r="D109" s="14">
        <v>158</v>
      </c>
      <c r="E109" s="3">
        <v>0.2929936305732484</v>
      </c>
      <c r="F109" s="3">
        <v>0.27848101265822783</v>
      </c>
      <c r="G109" s="3">
        <v>0.41911764705882354</v>
      </c>
      <c r="H109" s="3">
        <v>0.38461538461538464</v>
      </c>
      <c r="I109" s="3">
        <v>0.30769230769230771</v>
      </c>
    </row>
    <row r="110" spans="1:24" x14ac:dyDescent="0.25">
      <c r="A110" t="s">
        <v>25</v>
      </c>
      <c r="D110" s="14">
        <v>158</v>
      </c>
      <c r="E110" s="3">
        <v>0.2929936305732484</v>
      </c>
      <c r="F110" s="3">
        <v>0.27848101265822783</v>
      </c>
      <c r="G110" s="3">
        <v>0.41911764705882354</v>
      </c>
      <c r="H110" s="3">
        <v>0.38461538461538464</v>
      </c>
      <c r="I110" s="3">
        <v>0.30769230769230771</v>
      </c>
      <c r="R110" s="4" t="s">
        <v>27</v>
      </c>
    </row>
    <row r="111" spans="1:24" ht="45" x14ac:dyDescent="0.25">
      <c r="E111" s="3"/>
      <c r="F111" s="3"/>
      <c r="G111" s="3"/>
      <c r="H111" s="3"/>
      <c r="I111" s="3"/>
      <c r="O111" s="4" t="s">
        <v>61</v>
      </c>
      <c r="P111" s="4" t="s">
        <v>1</v>
      </c>
      <c r="Q111" s="4" t="s">
        <v>137</v>
      </c>
      <c r="R111" s="7" t="s">
        <v>26</v>
      </c>
      <c r="S111" s="7" t="s">
        <v>87</v>
      </c>
      <c r="T111" s="7" t="s">
        <v>86</v>
      </c>
      <c r="U111" s="7" t="s">
        <v>85</v>
      </c>
      <c r="V111" s="7" t="s">
        <v>82</v>
      </c>
      <c r="W111" s="7" t="s">
        <v>83</v>
      </c>
      <c r="X111" s="7" t="s">
        <v>84</v>
      </c>
    </row>
    <row r="112" spans="1:24" x14ac:dyDescent="0.25">
      <c r="E112" s="4" t="s">
        <v>27</v>
      </c>
      <c r="O112" t="s">
        <v>63</v>
      </c>
      <c r="P112" t="s">
        <v>221</v>
      </c>
      <c r="Q112">
        <v>3.03</v>
      </c>
      <c r="R112">
        <v>11</v>
      </c>
      <c r="S112" s="3">
        <v>0.27272727272727271</v>
      </c>
      <c r="T112" s="3">
        <v>0</v>
      </c>
      <c r="U112" s="3">
        <v>0.54545454545454541</v>
      </c>
      <c r="V112" s="8">
        <v>3</v>
      </c>
      <c r="W112" s="8">
        <v>0</v>
      </c>
      <c r="X112" s="8">
        <v>6</v>
      </c>
    </row>
    <row r="113" spans="1:24" ht="45" x14ac:dyDescent="0.25">
      <c r="A113" s="4" t="s">
        <v>61</v>
      </c>
      <c r="B113" s="4" t="s">
        <v>10</v>
      </c>
      <c r="C113" s="4" t="s">
        <v>1</v>
      </c>
      <c r="D113" s="4" t="s">
        <v>137</v>
      </c>
      <c r="E113" s="7" t="s">
        <v>26</v>
      </c>
      <c r="F113" s="7" t="s">
        <v>87</v>
      </c>
      <c r="G113" s="7" t="s">
        <v>86</v>
      </c>
      <c r="H113" s="7" t="s">
        <v>85</v>
      </c>
      <c r="I113" s="7" t="s">
        <v>82</v>
      </c>
      <c r="J113" s="7" t="s">
        <v>83</v>
      </c>
      <c r="K113" s="7" t="s">
        <v>84</v>
      </c>
      <c r="P113" t="s">
        <v>160</v>
      </c>
      <c r="Q113">
        <v>2.38</v>
      </c>
      <c r="R113">
        <v>9</v>
      </c>
      <c r="S113" s="3">
        <v>0.33333333333333331</v>
      </c>
      <c r="T113" s="3">
        <v>0</v>
      </c>
      <c r="U113" s="3">
        <v>0.83333333333333337</v>
      </c>
      <c r="V113" s="8">
        <v>3</v>
      </c>
      <c r="W113" s="8">
        <v>0</v>
      </c>
      <c r="X113" s="8">
        <v>5</v>
      </c>
    </row>
    <row r="114" spans="1:24" x14ac:dyDescent="0.25">
      <c r="A114" t="s">
        <v>63</v>
      </c>
      <c r="B114" t="s">
        <v>23</v>
      </c>
      <c r="C114" t="s">
        <v>218</v>
      </c>
      <c r="D114">
        <v>3.92</v>
      </c>
      <c r="E114">
        <v>8</v>
      </c>
      <c r="F114" s="3">
        <v>0.125</v>
      </c>
      <c r="G114" s="3">
        <v>0.375</v>
      </c>
      <c r="H114" s="3">
        <v>0.5</v>
      </c>
      <c r="I114" s="8">
        <v>1</v>
      </c>
      <c r="J114" s="8">
        <v>3</v>
      </c>
      <c r="K114" s="8">
        <v>4</v>
      </c>
      <c r="P114" t="s">
        <v>218</v>
      </c>
      <c r="Q114">
        <v>3.92</v>
      </c>
      <c r="R114">
        <v>9</v>
      </c>
      <c r="S114" s="3">
        <v>0.22222222222222221</v>
      </c>
      <c r="T114" s="3">
        <v>0.375</v>
      </c>
      <c r="U114" s="3">
        <v>0.44444444444444442</v>
      </c>
      <c r="V114" s="8">
        <v>2</v>
      </c>
      <c r="W114" s="8">
        <v>3</v>
      </c>
      <c r="X114" s="8">
        <v>4</v>
      </c>
    </row>
    <row r="115" spans="1:24" x14ac:dyDescent="0.25">
      <c r="C115" t="s">
        <v>2</v>
      </c>
      <c r="D115">
        <v>3.24</v>
      </c>
      <c r="E115">
        <v>7</v>
      </c>
      <c r="F115" s="3">
        <v>0.14285714285714285</v>
      </c>
      <c r="G115" s="3">
        <v>0.5714285714285714</v>
      </c>
      <c r="H115" s="3">
        <v>0.2857142857142857</v>
      </c>
      <c r="I115" s="8">
        <v>1</v>
      </c>
      <c r="J115" s="8">
        <v>4</v>
      </c>
      <c r="K115" s="8">
        <v>2</v>
      </c>
      <c r="P115" t="s">
        <v>43</v>
      </c>
      <c r="Q115">
        <v>3.4</v>
      </c>
      <c r="R115">
        <v>8</v>
      </c>
      <c r="S115" s="3">
        <v>0.125</v>
      </c>
      <c r="T115" s="3">
        <v>0.25</v>
      </c>
      <c r="U115" s="3">
        <v>0.25</v>
      </c>
      <c r="V115" s="8">
        <v>1</v>
      </c>
      <c r="W115" s="8">
        <v>2</v>
      </c>
      <c r="X115" s="8">
        <v>2</v>
      </c>
    </row>
    <row r="116" spans="1:24" x14ac:dyDescent="0.25">
      <c r="C116" t="s">
        <v>101</v>
      </c>
      <c r="D116">
        <v>1.27</v>
      </c>
      <c r="E116">
        <v>3</v>
      </c>
      <c r="F116" s="3">
        <v>1</v>
      </c>
      <c r="G116" s="3">
        <v>0.33333333333333331</v>
      </c>
      <c r="H116" s="3">
        <v>0</v>
      </c>
      <c r="I116" s="8">
        <v>3</v>
      </c>
      <c r="J116" s="8">
        <v>1</v>
      </c>
      <c r="K116" s="8">
        <v>0</v>
      </c>
      <c r="P116" t="s">
        <v>2</v>
      </c>
      <c r="Q116">
        <v>3.24</v>
      </c>
      <c r="R116">
        <v>7</v>
      </c>
      <c r="S116" s="3">
        <v>0.14285714285714285</v>
      </c>
      <c r="T116" s="3">
        <v>0.5714285714285714</v>
      </c>
      <c r="U116" s="3">
        <v>0.2857142857142857</v>
      </c>
      <c r="V116" s="8">
        <v>1</v>
      </c>
      <c r="W116" s="8">
        <v>4</v>
      </c>
      <c r="X116" s="8">
        <v>2</v>
      </c>
    </row>
    <row r="117" spans="1:24" x14ac:dyDescent="0.25">
      <c r="C117" t="s">
        <v>68</v>
      </c>
      <c r="D117">
        <v>3.79</v>
      </c>
      <c r="E117">
        <v>3</v>
      </c>
      <c r="F117" s="3">
        <v>0.66666666666666663</v>
      </c>
      <c r="G117" s="3">
        <v>0</v>
      </c>
      <c r="H117" s="3">
        <v>0.33333333333333331</v>
      </c>
      <c r="I117" s="8">
        <v>2</v>
      </c>
      <c r="J117" s="8">
        <v>0</v>
      </c>
      <c r="K117" s="8">
        <v>1</v>
      </c>
      <c r="P117" t="s">
        <v>3</v>
      </c>
      <c r="Q117">
        <v>2.4700000000000002</v>
      </c>
      <c r="R117">
        <v>6</v>
      </c>
      <c r="S117" s="3">
        <v>0.66666666666666663</v>
      </c>
      <c r="T117" s="3">
        <v>0</v>
      </c>
      <c r="U117" s="3">
        <v>0.16666666666666666</v>
      </c>
      <c r="V117" s="8">
        <v>4</v>
      </c>
      <c r="W117" s="8">
        <v>0</v>
      </c>
      <c r="X117" s="8">
        <v>1</v>
      </c>
    </row>
    <row r="118" spans="1:24" x14ac:dyDescent="0.25">
      <c r="C118" t="s">
        <v>69</v>
      </c>
      <c r="D118">
        <v>2.39</v>
      </c>
      <c r="E118">
        <v>2</v>
      </c>
      <c r="F118" s="3">
        <v>0.5</v>
      </c>
      <c r="G118" s="3">
        <v>0</v>
      </c>
      <c r="H118" s="3">
        <v>0.5</v>
      </c>
      <c r="I118" s="8">
        <v>1</v>
      </c>
      <c r="J118" s="8">
        <v>0</v>
      </c>
      <c r="K118" s="8">
        <v>1</v>
      </c>
      <c r="P118" t="s">
        <v>101</v>
      </c>
      <c r="Q118">
        <v>1.27</v>
      </c>
      <c r="R118">
        <v>6</v>
      </c>
      <c r="S118" s="3">
        <v>0.66666666666666663</v>
      </c>
      <c r="T118" s="3">
        <v>0.33333333333333331</v>
      </c>
      <c r="U118" s="3">
        <v>0.16666666666666666</v>
      </c>
      <c r="V118" s="8">
        <v>4</v>
      </c>
      <c r="W118" s="8">
        <v>1</v>
      </c>
      <c r="X118" s="8">
        <v>1</v>
      </c>
    </row>
    <row r="119" spans="1:24" x14ac:dyDescent="0.25">
      <c r="C119" t="s">
        <v>81</v>
      </c>
      <c r="D119">
        <v>3.66</v>
      </c>
      <c r="E119">
        <v>2</v>
      </c>
      <c r="F119" s="3">
        <v>0</v>
      </c>
      <c r="G119" s="3">
        <v>1</v>
      </c>
      <c r="H119" s="3">
        <v>0</v>
      </c>
      <c r="I119" s="8">
        <v>0</v>
      </c>
      <c r="J119" s="8">
        <v>2</v>
      </c>
      <c r="K119" s="8">
        <v>0</v>
      </c>
      <c r="P119" t="s">
        <v>163</v>
      </c>
      <c r="Q119">
        <v>1.84</v>
      </c>
      <c r="R119">
        <v>5</v>
      </c>
      <c r="S119" s="3">
        <v>0</v>
      </c>
      <c r="T119" s="3"/>
      <c r="U119" s="3">
        <v>1</v>
      </c>
      <c r="V119" s="8">
        <v>0</v>
      </c>
      <c r="W119" s="8">
        <v>0</v>
      </c>
      <c r="X119" s="8">
        <v>5</v>
      </c>
    </row>
    <row r="120" spans="1:24" x14ac:dyDescent="0.25">
      <c r="C120" t="s">
        <v>3</v>
      </c>
      <c r="D120">
        <v>2.4700000000000002</v>
      </c>
      <c r="E120">
        <v>2</v>
      </c>
      <c r="F120" s="3">
        <v>1</v>
      </c>
      <c r="G120" s="3">
        <v>0</v>
      </c>
      <c r="H120" s="3">
        <v>0</v>
      </c>
      <c r="I120" s="8">
        <v>2</v>
      </c>
      <c r="J120" s="8">
        <v>0</v>
      </c>
      <c r="K120" s="8">
        <v>0</v>
      </c>
      <c r="P120" t="s">
        <v>189</v>
      </c>
      <c r="Q120">
        <v>2.83</v>
      </c>
      <c r="R120">
        <v>4</v>
      </c>
      <c r="S120" s="3">
        <v>0</v>
      </c>
      <c r="T120" s="3">
        <v>0</v>
      </c>
      <c r="U120" s="3">
        <v>0</v>
      </c>
      <c r="V120" s="8">
        <v>0</v>
      </c>
      <c r="W120" s="8">
        <v>0</v>
      </c>
      <c r="X120" s="8">
        <v>0</v>
      </c>
    </row>
    <row r="121" spans="1:24" x14ac:dyDescent="0.25">
      <c r="C121" t="s">
        <v>178</v>
      </c>
      <c r="D121">
        <v>1.94</v>
      </c>
      <c r="E121">
        <v>1</v>
      </c>
      <c r="F121" s="3">
        <v>0</v>
      </c>
      <c r="G121" s="3">
        <v>0</v>
      </c>
      <c r="H121" s="3">
        <v>1</v>
      </c>
      <c r="I121" s="8">
        <v>0</v>
      </c>
      <c r="J121" s="8">
        <v>0</v>
      </c>
      <c r="K121" s="8">
        <v>1</v>
      </c>
      <c r="P121" t="s">
        <v>219</v>
      </c>
      <c r="Q121">
        <v>2.33</v>
      </c>
      <c r="R121">
        <v>4</v>
      </c>
      <c r="S121" s="3">
        <v>0</v>
      </c>
      <c r="T121" s="3"/>
      <c r="U121" s="3">
        <v>0.75</v>
      </c>
      <c r="V121" s="8">
        <v>0</v>
      </c>
      <c r="W121" s="8">
        <v>0</v>
      </c>
      <c r="X121" s="8">
        <v>3</v>
      </c>
    </row>
    <row r="122" spans="1:24" x14ac:dyDescent="0.25">
      <c r="C122" t="s">
        <v>216</v>
      </c>
      <c r="D122">
        <v>1.94</v>
      </c>
      <c r="E122">
        <v>1</v>
      </c>
      <c r="F122" s="3">
        <v>0</v>
      </c>
      <c r="G122" s="3">
        <v>1</v>
      </c>
      <c r="H122" s="3">
        <v>0</v>
      </c>
      <c r="I122" s="8">
        <v>0</v>
      </c>
      <c r="J122" s="8">
        <v>1</v>
      </c>
      <c r="K122" s="8">
        <v>0</v>
      </c>
      <c r="P122" t="s">
        <v>39</v>
      </c>
      <c r="Q122">
        <v>2.77</v>
      </c>
      <c r="R122">
        <v>4</v>
      </c>
      <c r="S122" s="3">
        <v>0.25</v>
      </c>
      <c r="T122" s="3">
        <v>0</v>
      </c>
      <c r="U122" s="3">
        <v>1</v>
      </c>
      <c r="V122" s="8">
        <v>1</v>
      </c>
      <c r="W122" s="8">
        <v>0</v>
      </c>
      <c r="X122" s="8">
        <v>2</v>
      </c>
    </row>
    <row r="123" spans="1:24" x14ac:dyDescent="0.25">
      <c r="C123" t="s">
        <v>152</v>
      </c>
      <c r="D123">
        <v>2.08</v>
      </c>
      <c r="E123">
        <v>1</v>
      </c>
      <c r="F123" s="3">
        <v>1</v>
      </c>
      <c r="G123" s="3">
        <v>0</v>
      </c>
      <c r="H123" s="3">
        <v>0</v>
      </c>
      <c r="I123" s="8">
        <v>1</v>
      </c>
      <c r="J123" s="8">
        <v>0</v>
      </c>
      <c r="K123" s="8">
        <v>0</v>
      </c>
      <c r="P123" t="s">
        <v>88</v>
      </c>
      <c r="Q123">
        <v>3.7</v>
      </c>
      <c r="R123">
        <v>4</v>
      </c>
      <c r="S123" s="3">
        <v>0.25</v>
      </c>
      <c r="T123" s="3">
        <v>0.5</v>
      </c>
      <c r="U123" s="3">
        <v>1</v>
      </c>
      <c r="V123" s="8">
        <v>1</v>
      </c>
      <c r="W123" s="8">
        <v>2</v>
      </c>
      <c r="X123" s="8">
        <v>1</v>
      </c>
    </row>
    <row r="124" spans="1:24" x14ac:dyDescent="0.25">
      <c r="C124" t="s">
        <v>100</v>
      </c>
      <c r="D124">
        <v>2.81</v>
      </c>
      <c r="E124">
        <v>1</v>
      </c>
      <c r="F124" s="3">
        <v>0</v>
      </c>
      <c r="G124" s="3">
        <v>0</v>
      </c>
      <c r="H124" s="3">
        <v>1</v>
      </c>
      <c r="I124" s="8">
        <v>0</v>
      </c>
      <c r="J124" s="8">
        <v>0</v>
      </c>
      <c r="K124" s="8">
        <v>1</v>
      </c>
      <c r="P124" t="s">
        <v>156</v>
      </c>
      <c r="Q124">
        <v>3.71</v>
      </c>
      <c r="R124">
        <v>4</v>
      </c>
      <c r="S124" s="3">
        <v>0.5</v>
      </c>
      <c r="T124" s="3"/>
      <c r="U124" s="3">
        <v>0.5</v>
      </c>
      <c r="V124" s="8">
        <v>2</v>
      </c>
      <c r="W124" s="8">
        <v>0</v>
      </c>
      <c r="X124" s="8">
        <v>2</v>
      </c>
    </row>
    <row r="125" spans="1:24" x14ac:dyDescent="0.25">
      <c r="C125" t="s">
        <v>217</v>
      </c>
      <c r="D125">
        <v>3.25</v>
      </c>
      <c r="E125">
        <v>1</v>
      </c>
      <c r="F125" s="3">
        <v>1</v>
      </c>
      <c r="G125" s="3">
        <v>0</v>
      </c>
      <c r="H125" s="3">
        <v>0</v>
      </c>
      <c r="I125" s="8">
        <v>1</v>
      </c>
      <c r="J125" s="8">
        <v>0</v>
      </c>
      <c r="K125" s="8">
        <v>0</v>
      </c>
      <c r="P125" t="s">
        <v>46</v>
      </c>
      <c r="Q125">
        <v>4.4000000000000004</v>
      </c>
      <c r="R125">
        <v>4</v>
      </c>
      <c r="S125" s="3">
        <v>0.25</v>
      </c>
      <c r="T125" s="3">
        <v>0</v>
      </c>
      <c r="U125" s="3">
        <v>1</v>
      </c>
      <c r="V125" s="8">
        <v>1</v>
      </c>
      <c r="W125" s="8">
        <v>0</v>
      </c>
      <c r="X125" s="8">
        <v>2</v>
      </c>
    </row>
    <row r="126" spans="1:24" x14ac:dyDescent="0.25">
      <c r="C126" t="s">
        <v>39</v>
      </c>
      <c r="D126">
        <v>2.77</v>
      </c>
      <c r="E126">
        <v>1</v>
      </c>
      <c r="F126" s="3">
        <v>0</v>
      </c>
      <c r="G126" s="3">
        <v>0</v>
      </c>
      <c r="H126" s="3">
        <v>1</v>
      </c>
      <c r="I126" s="8">
        <v>0</v>
      </c>
      <c r="J126" s="8">
        <v>0</v>
      </c>
      <c r="K126" s="8">
        <v>1</v>
      </c>
      <c r="P126" t="s">
        <v>138</v>
      </c>
      <c r="Q126">
        <v>2.33</v>
      </c>
      <c r="R126">
        <v>4</v>
      </c>
      <c r="S126" s="3">
        <v>0.5</v>
      </c>
      <c r="T126" s="3">
        <v>0.33333333333333331</v>
      </c>
      <c r="U126" s="3">
        <v>0.25</v>
      </c>
      <c r="V126" s="8">
        <v>2</v>
      </c>
      <c r="W126" s="8">
        <v>1</v>
      </c>
      <c r="X126" s="8">
        <v>1</v>
      </c>
    </row>
    <row r="127" spans="1:24" x14ac:dyDescent="0.25">
      <c r="C127" t="s">
        <v>46</v>
      </c>
      <c r="D127">
        <v>4.4000000000000004</v>
      </c>
      <c r="E127">
        <v>1</v>
      </c>
      <c r="F127" s="3">
        <v>0</v>
      </c>
      <c r="G127" s="3">
        <v>0</v>
      </c>
      <c r="H127" s="3">
        <v>1</v>
      </c>
      <c r="I127" s="8">
        <v>0</v>
      </c>
      <c r="J127" s="8">
        <v>0</v>
      </c>
      <c r="K127" s="8">
        <v>1</v>
      </c>
      <c r="P127" t="s">
        <v>81</v>
      </c>
      <c r="Q127">
        <v>3.66</v>
      </c>
      <c r="R127">
        <v>3</v>
      </c>
      <c r="S127" s="3">
        <v>0</v>
      </c>
      <c r="T127" s="3">
        <v>1</v>
      </c>
      <c r="U127" s="3">
        <v>0</v>
      </c>
      <c r="V127" s="8">
        <v>0</v>
      </c>
      <c r="W127" s="8">
        <v>3</v>
      </c>
      <c r="X127" s="8">
        <v>0</v>
      </c>
    </row>
    <row r="128" spans="1:24" x14ac:dyDescent="0.25">
      <c r="C128" t="s">
        <v>151</v>
      </c>
      <c r="D128">
        <v>4.37</v>
      </c>
      <c r="E128">
        <v>1</v>
      </c>
      <c r="F128" s="3">
        <v>0</v>
      </c>
      <c r="G128" s="3">
        <v>1</v>
      </c>
      <c r="H128" s="3">
        <v>0</v>
      </c>
      <c r="I128" s="8">
        <v>0</v>
      </c>
      <c r="J128" s="8">
        <v>1</v>
      </c>
      <c r="K128" s="8">
        <v>0</v>
      </c>
      <c r="P128" t="s">
        <v>251</v>
      </c>
      <c r="Q128">
        <v>2.75</v>
      </c>
      <c r="R128">
        <v>3</v>
      </c>
      <c r="S128" s="3">
        <v>0.33333333333333331</v>
      </c>
      <c r="T128" s="3"/>
      <c r="U128" s="3">
        <v>0.33333333333333331</v>
      </c>
      <c r="V128" s="8">
        <v>1</v>
      </c>
      <c r="W128" s="8">
        <v>0</v>
      </c>
      <c r="X128" s="8">
        <v>1</v>
      </c>
    </row>
    <row r="129" spans="1:24" x14ac:dyDescent="0.25">
      <c r="C129" t="s">
        <v>92</v>
      </c>
      <c r="D129">
        <v>2.2400000000000002</v>
      </c>
      <c r="E129">
        <v>1</v>
      </c>
      <c r="F129" s="3">
        <v>0</v>
      </c>
      <c r="G129" s="3">
        <v>0</v>
      </c>
      <c r="H129" s="3">
        <v>1</v>
      </c>
      <c r="I129" s="8">
        <v>0</v>
      </c>
      <c r="J129" s="8">
        <v>0</v>
      </c>
      <c r="K129" s="8">
        <v>1</v>
      </c>
      <c r="P129" t="s">
        <v>227</v>
      </c>
      <c r="Q129">
        <v>4.2</v>
      </c>
      <c r="R129">
        <v>3</v>
      </c>
      <c r="S129" s="3">
        <v>0.33333333333333331</v>
      </c>
      <c r="T129" s="3"/>
      <c r="U129" s="3">
        <v>0.66666666666666663</v>
      </c>
      <c r="V129" s="8">
        <v>1</v>
      </c>
      <c r="W129" s="8">
        <v>0</v>
      </c>
      <c r="X129" s="8">
        <v>2</v>
      </c>
    </row>
    <row r="130" spans="1:24" x14ac:dyDescent="0.25">
      <c r="B130" t="s">
        <v>28</v>
      </c>
      <c r="E130">
        <v>36</v>
      </c>
      <c r="F130" s="3">
        <v>0.33333333333333331</v>
      </c>
      <c r="G130" s="3">
        <v>0.33333333333333331</v>
      </c>
      <c r="H130" s="3">
        <v>0.3611111111111111</v>
      </c>
      <c r="I130" s="8">
        <v>12</v>
      </c>
      <c r="J130" s="8">
        <v>12</v>
      </c>
      <c r="K130" s="8">
        <v>13</v>
      </c>
      <c r="P130" t="s">
        <v>47</v>
      </c>
      <c r="Q130">
        <v>2.11</v>
      </c>
      <c r="R130">
        <v>3</v>
      </c>
      <c r="S130" s="3">
        <v>0.33333333333333331</v>
      </c>
      <c r="T130" s="3">
        <v>0.33333333333333331</v>
      </c>
      <c r="U130" s="3">
        <v>0.33333333333333331</v>
      </c>
      <c r="V130" s="8">
        <v>1</v>
      </c>
      <c r="W130" s="8">
        <v>1</v>
      </c>
      <c r="X130" s="8">
        <v>1</v>
      </c>
    </row>
    <row r="131" spans="1:24" x14ac:dyDescent="0.25">
      <c r="A131" t="s">
        <v>64</v>
      </c>
      <c r="E131">
        <v>36</v>
      </c>
      <c r="F131" s="3">
        <v>0.33333333333333331</v>
      </c>
      <c r="G131" s="3">
        <v>0.33333333333333331</v>
      </c>
      <c r="H131" s="3">
        <v>0.3611111111111111</v>
      </c>
      <c r="I131" s="8">
        <v>12</v>
      </c>
      <c r="J131" s="8">
        <v>12</v>
      </c>
      <c r="K131" s="8">
        <v>13</v>
      </c>
      <c r="P131" t="s">
        <v>164</v>
      </c>
      <c r="Q131">
        <v>1.48</v>
      </c>
      <c r="R131">
        <v>3</v>
      </c>
      <c r="S131" s="3">
        <v>0</v>
      </c>
      <c r="T131" s="3"/>
      <c r="U131" s="3">
        <v>1</v>
      </c>
      <c r="V131" s="8">
        <v>0</v>
      </c>
      <c r="W131" s="8">
        <v>0</v>
      </c>
      <c r="X131" s="8">
        <v>3</v>
      </c>
    </row>
    <row r="132" spans="1:24" x14ac:dyDescent="0.25">
      <c r="A132" t="s">
        <v>25</v>
      </c>
      <c r="E132">
        <v>36</v>
      </c>
      <c r="F132" s="3">
        <v>0.33333333333333331</v>
      </c>
      <c r="G132" s="3">
        <v>0.33333333333333331</v>
      </c>
      <c r="H132" s="3">
        <v>0.3611111111111111</v>
      </c>
      <c r="I132" s="8">
        <v>12</v>
      </c>
      <c r="J132" s="8">
        <v>12</v>
      </c>
      <c r="K132" s="8">
        <v>13</v>
      </c>
      <c r="P132" t="s">
        <v>159</v>
      </c>
      <c r="Q132">
        <v>3</v>
      </c>
      <c r="R132">
        <v>3</v>
      </c>
      <c r="S132" s="3">
        <v>0</v>
      </c>
      <c r="T132" s="3"/>
      <c r="U132" s="3">
        <v>1</v>
      </c>
      <c r="V132" s="8">
        <v>0</v>
      </c>
      <c r="W132" s="8">
        <v>0</v>
      </c>
      <c r="X132" s="8">
        <v>3</v>
      </c>
    </row>
    <row r="133" spans="1:24" x14ac:dyDescent="0.25">
      <c r="P133" t="s">
        <v>90</v>
      </c>
      <c r="Q133">
        <v>2.88</v>
      </c>
      <c r="R133">
        <v>3</v>
      </c>
      <c r="S133" s="3">
        <v>0.66666666666666663</v>
      </c>
      <c r="T133" s="3"/>
      <c r="U133" s="3">
        <v>0.33333333333333331</v>
      </c>
      <c r="V133" s="8">
        <v>2</v>
      </c>
      <c r="W133" s="8">
        <v>0</v>
      </c>
      <c r="X133" s="8">
        <v>1</v>
      </c>
    </row>
    <row r="134" spans="1:24" x14ac:dyDescent="0.25">
      <c r="P134" t="s">
        <v>68</v>
      </c>
      <c r="Q134">
        <v>3.79</v>
      </c>
      <c r="R134">
        <v>3</v>
      </c>
      <c r="S134" s="3">
        <v>0.66666666666666663</v>
      </c>
      <c r="T134" s="3">
        <v>0</v>
      </c>
      <c r="U134" s="3">
        <v>0.33333333333333331</v>
      </c>
      <c r="V134" s="8">
        <v>2</v>
      </c>
      <c r="W134" s="8">
        <v>0</v>
      </c>
      <c r="X134" s="8">
        <v>1</v>
      </c>
    </row>
    <row r="135" spans="1:24" x14ac:dyDescent="0.25">
      <c r="P135" t="s">
        <v>231</v>
      </c>
      <c r="Q135">
        <v>2.36</v>
      </c>
      <c r="R135">
        <v>3</v>
      </c>
      <c r="S135" s="3">
        <v>0.33333333333333331</v>
      </c>
      <c r="T135" s="3"/>
      <c r="U135" s="3">
        <v>0</v>
      </c>
      <c r="V135" s="8">
        <v>1</v>
      </c>
      <c r="W135" s="8">
        <v>0</v>
      </c>
      <c r="X135" s="8">
        <v>0</v>
      </c>
    </row>
    <row r="136" spans="1:24" x14ac:dyDescent="0.25">
      <c r="P136" t="s">
        <v>161</v>
      </c>
      <c r="Q136">
        <v>3.04</v>
      </c>
      <c r="R136">
        <v>3</v>
      </c>
      <c r="S136" s="3">
        <v>0.66666666666666663</v>
      </c>
      <c r="T136" s="3"/>
      <c r="U136" s="3">
        <v>0.33333333333333331</v>
      </c>
      <c r="V136" s="8">
        <v>2</v>
      </c>
      <c r="W136" s="8">
        <v>0</v>
      </c>
      <c r="X136" s="8">
        <v>1</v>
      </c>
    </row>
    <row r="137" spans="1:24" x14ac:dyDescent="0.25">
      <c r="P137" t="s">
        <v>254</v>
      </c>
      <c r="Q137">
        <v>4.32</v>
      </c>
      <c r="R137">
        <v>3</v>
      </c>
      <c r="S137" s="3">
        <v>0.66666666666666663</v>
      </c>
      <c r="T137" s="3">
        <v>0</v>
      </c>
      <c r="U137" s="3">
        <v>0.33333333333333331</v>
      </c>
      <c r="V137" s="8">
        <v>2</v>
      </c>
      <c r="W137" s="8">
        <v>0</v>
      </c>
      <c r="X137" s="8">
        <v>1</v>
      </c>
    </row>
    <row r="138" spans="1:24" x14ac:dyDescent="0.25">
      <c r="P138" t="s">
        <v>99</v>
      </c>
      <c r="Q138">
        <v>2.88</v>
      </c>
      <c r="R138">
        <v>3</v>
      </c>
      <c r="S138" s="3">
        <v>0</v>
      </c>
      <c r="T138" s="3"/>
      <c r="U138" s="3"/>
      <c r="V138" s="8">
        <v>0</v>
      </c>
      <c r="W138" s="8">
        <v>0</v>
      </c>
      <c r="X138" s="8">
        <v>0</v>
      </c>
    </row>
    <row r="139" spans="1:24" x14ac:dyDescent="0.25">
      <c r="E139" s="4" t="s">
        <v>27</v>
      </c>
      <c r="P139" t="s">
        <v>45</v>
      </c>
      <c r="Q139">
        <v>2.15</v>
      </c>
      <c r="R139">
        <v>2</v>
      </c>
      <c r="S139" s="3">
        <v>0.5</v>
      </c>
      <c r="T139" s="3">
        <v>0</v>
      </c>
      <c r="U139" s="3"/>
      <c r="V139" s="8">
        <v>1</v>
      </c>
      <c r="W139" s="8">
        <v>0</v>
      </c>
      <c r="X139" s="8">
        <v>0</v>
      </c>
    </row>
    <row r="140" spans="1:24" ht="45" x14ac:dyDescent="0.25">
      <c r="A140" s="4" t="s">
        <v>61</v>
      </c>
      <c r="B140" s="4" t="s">
        <v>10</v>
      </c>
      <c r="C140" s="4" t="s">
        <v>1</v>
      </c>
      <c r="D140" s="4" t="s">
        <v>137</v>
      </c>
      <c r="E140" s="7" t="s">
        <v>26</v>
      </c>
      <c r="F140" s="7" t="s">
        <v>93</v>
      </c>
      <c r="G140" s="7" t="s">
        <v>94</v>
      </c>
      <c r="H140" s="7" t="s">
        <v>95</v>
      </c>
      <c r="I140" s="7" t="s">
        <v>96</v>
      </c>
      <c r="J140" s="7" t="s">
        <v>97</v>
      </c>
      <c r="K140" s="7" t="s">
        <v>98</v>
      </c>
      <c r="P140" t="s">
        <v>240</v>
      </c>
      <c r="Q140">
        <v>2.7</v>
      </c>
      <c r="R140">
        <v>2</v>
      </c>
      <c r="S140" s="3">
        <v>0</v>
      </c>
      <c r="T140" s="3"/>
      <c r="U140" s="3"/>
      <c r="V140" s="8">
        <v>0</v>
      </c>
      <c r="W140" s="8">
        <v>0</v>
      </c>
      <c r="X140" s="8">
        <v>0</v>
      </c>
    </row>
    <row r="141" spans="1:24" x14ac:dyDescent="0.25">
      <c r="A141" t="s">
        <v>63</v>
      </c>
      <c r="B141" t="s">
        <v>23</v>
      </c>
      <c r="C141" t="s">
        <v>218</v>
      </c>
      <c r="D141">
        <v>3.92</v>
      </c>
      <c r="E141">
        <v>8</v>
      </c>
      <c r="F141" s="3">
        <v>0.25</v>
      </c>
      <c r="G141" s="3">
        <v>0.375</v>
      </c>
      <c r="H141" s="3">
        <v>0.375</v>
      </c>
      <c r="I141">
        <v>2</v>
      </c>
      <c r="J141" s="8">
        <v>3</v>
      </c>
      <c r="K141">
        <v>3</v>
      </c>
      <c r="P141" t="s">
        <v>60</v>
      </c>
      <c r="Q141">
        <v>3.27</v>
      </c>
      <c r="R141">
        <v>2</v>
      </c>
      <c r="S141" s="3">
        <v>0</v>
      </c>
      <c r="T141" s="3">
        <v>0</v>
      </c>
      <c r="U141" s="3">
        <v>0</v>
      </c>
      <c r="V141" s="8">
        <v>0</v>
      </c>
      <c r="W141" s="8">
        <v>0</v>
      </c>
      <c r="X141" s="8">
        <v>0</v>
      </c>
    </row>
    <row r="142" spans="1:24" x14ac:dyDescent="0.25">
      <c r="C142" t="s">
        <v>2</v>
      </c>
      <c r="D142">
        <v>3.24</v>
      </c>
      <c r="E142">
        <v>7</v>
      </c>
      <c r="F142" s="3">
        <v>0.2857142857142857</v>
      </c>
      <c r="G142" s="3">
        <v>0.42857142857142855</v>
      </c>
      <c r="H142" s="3">
        <v>0.2857142857142857</v>
      </c>
      <c r="I142">
        <v>2</v>
      </c>
      <c r="J142" s="8">
        <v>3</v>
      </c>
      <c r="K142">
        <v>2</v>
      </c>
      <c r="P142" t="s">
        <v>162</v>
      </c>
      <c r="Q142">
        <v>4.07</v>
      </c>
      <c r="R142">
        <v>2</v>
      </c>
      <c r="S142" s="3">
        <v>0.5</v>
      </c>
      <c r="T142" s="3">
        <v>0</v>
      </c>
      <c r="U142" s="3">
        <v>0.5</v>
      </c>
      <c r="V142" s="8">
        <v>1</v>
      </c>
      <c r="W142" s="8">
        <v>0</v>
      </c>
      <c r="X142" s="8">
        <v>1</v>
      </c>
    </row>
    <row r="143" spans="1:24" x14ac:dyDescent="0.25">
      <c r="C143" t="s">
        <v>101</v>
      </c>
      <c r="D143">
        <v>1.27</v>
      </c>
      <c r="E143">
        <v>3</v>
      </c>
      <c r="F143" s="3">
        <v>0</v>
      </c>
      <c r="G143" s="3">
        <v>0.33333333333333331</v>
      </c>
      <c r="H143" s="3">
        <v>0.66666666666666663</v>
      </c>
      <c r="I143">
        <v>0</v>
      </c>
      <c r="J143" s="8">
        <v>1</v>
      </c>
      <c r="K143">
        <v>2</v>
      </c>
      <c r="P143" t="s">
        <v>65</v>
      </c>
      <c r="Q143">
        <v>3.01</v>
      </c>
      <c r="R143">
        <v>2</v>
      </c>
      <c r="S143" s="3">
        <v>0</v>
      </c>
      <c r="T143" s="3">
        <v>0</v>
      </c>
      <c r="U143" s="3"/>
      <c r="V143" s="8">
        <v>0</v>
      </c>
      <c r="W143" s="8">
        <v>0</v>
      </c>
      <c r="X143" s="8">
        <v>0</v>
      </c>
    </row>
    <row r="144" spans="1:24" x14ac:dyDescent="0.25">
      <c r="C144" t="s">
        <v>68</v>
      </c>
      <c r="D144">
        <v>3.79</v>
      </c>
      <c r="E144">
        <v>3</v>
      </c>
      <c r="F144" s="3">
        <v>0.33333333333333331</v>
      </c>
      <c r="G144" s="3">
        <v>0.66666666666666663</v>
      </c>
      <c r="H144" s="3">
        <v>0.33333333333333331</v>
      </c>
      <c r="I144">
        <v>1</v>
      </c>
      <c r="J144" s="8">
        <v>2</v>
      </c>
      <c r="K144">
        <v>1</v>
      </c>
      <c r="P144" t="s">
        <v>91</v>
      </c>
      <c r="Q144">
        <v>3.5</v>
      </c>
      <c r="R144">
        <v>2</v>
      </c>
      <c r="S144" s="3">
        <v>0</v>
      </c>
      <c r="T144" s="3">
        <v>0.5</v>
      </c>
      <c r="U144" s="3">
        <v>0</v>
      </c>
      <c r="V144" s="8">
        <v>0</v>
      </c>
      <c r="W144" s="8">
        <v>1</v>
      </c>
      <c r="X144" s="8">
        <v>0</v>
      </c>
    </row>
    <row r="145" spans="1:24" x14ac:dyDescent="0.25">
      <c r="C145" t="s">
        <v>69</v>
      </c>
      <c r="D145">
        <v>2.39</v>
      </c>
      <c r="E145">
        <v>2</v>
      </c>
      <c r="F145" s="3">
        <v>0</v>
      </c>
      <c r="G145" s="3">
        <v>1</v>
      </c>
      <c r="H145" s="3">
        <v>0</v>
      </c>
      <c r="I145">
        <v>0</v>
      </c>
      <c r="J145" s="8">
        <v>2</v>
      </c>
      <c r="K145">
        <v>0</v>
      </c>
      <c r="P145" t="s">
        <v>257</v>
      </c>
      <c r="Q145">
        <v>2.17</v>
      </c>
      <c r="R145">
        <v>2</v>
      </c>
      <c r="S145" s="3">
        <v>1</v>
      </c>
      <c r="T145" s="3"/>
      <c r="U145" s="3">
        <v>0</v>
      </c>
      <c r="V145" s="8">
        <v>2</v>
      </c>
      <c r="W145" s="8">
        <v>0</v>
      </c>
      <c r="X145" s="8">
        <v>0</v>
      </c>
    </row>
    <row r="146" spans="1:24" x14ac:dyDescent="0.25">
      <c r="C146" t="s">
        <v>81</v>
      </c>
      <c r="D146">
        <v>3.66</v>
      </c>
      <c r="E146">
        <v>2</v>
      </c>
      <c r="F146" s="3">
        <v>0</v>
      </c>
      <c r="G146" s="3">
        <v>0</v>
      </c>
      <c r="H146" s="3">
        <v>1</v>
      </c>
      <c r="I146">
        <v>0</v>
      </c>
      <c r="J146" s="8">
        <v>0</v>
      </c>
      <c r="K146">
        <v>2</v>
      </c>
      <c r="P146" t="s">
        <v>69</v>
      </c>
      <c r="Q146">
        <v>2.39</v>
      </c>
      <c r="R146">
        <v>2</v>
      </c>
      <c r="S146" s="3">
        <v>0.5</v>
      </c>
      <c r="T146" s="3">
        <v>0</v>
      </c>
      <c r="U146" s="3">
        <v>0.5</v>
      </c>
      <c r="V146" s="8">
        <v>1</v>
      </c>
      <c r="W146" s="8">
        <v>0</v>
      </c>
      <c r="X146" s="8">
        <v>1</v>
      </c>
    </row>
    <row r="147" spans="1:24" x14ac:dyDescent="0.25">
      <c r="C147" t="s">
        <v>3</v>
      </c>
      <c r="D147">
        <v>2.4700000000000002</v>
      </c>
      <c r="E147">
        <v>2</v>
      </c>
      <c r="F147" s="3">
        <v>0</v>
      </c>
      <c r="G147" s="3">
        <v>1</v>
      </c>
      <c r="H147" s="3">
        <v>0</v>
      </c>
      <c r="I147">
        <v>0</v>
      </c>
      <c r="J147" s="8">
        <v>2</v>
      </c>
      <c r="K147">
        <v>0</v>
      </c>
      <c r="P147" t="s">
        <v>151</v>
      </c>
      <c r="Q147">
        <v>4.37</v>
      </c>
      <c r="R147">
        <v>2</v>
      </c>
      <c r="S147" s="3">
        <v>0.5</v>
      </c>
      <c r="T147" s="3">
        <v>0.5</v>
      </c>
      <c r="U147" s="3">
        <v>0</v>
      </c>
      <c r="V147" s="8">
        <v>1</v>
      </c>
      <c r="W147" s="8">
        <v>1</v>
      </c>
      <c r="X147" s="8">
        <v>0</v>
      </c>
    </row>
    <row r="148" spans="1:24" x14ac:dyDescent="0.25">
      <c r="C148" t="s">
        <v>178</v>
      </c>
      <c r="D148">
        <v>1.94</v>
      </c>
      <c r="E148">
        <v>1</v>
      </c>
      <c r="F148" s="3">
        <v>0</v>
      </c>
      <c r="G148" s="3">
        <v>1</v>
      </c>
      <c r="H148" s="3">
        <v>0</v>
      </c>
      <c r="I148">
        <v>0</v>
      </c>
      <c r="J148" s="8">
        <v>1</v>
      </c>
      <c r="K148">
        <v>0</v>
      </c>
      <c r="P148" t="s">
        <v>183</v>
      </c>
      <c r="Q148">
        <v>3.26</v>
      </c>
      <c r="R148">
        <v>1</v>
      </c>
      <c r="S148" s="3">
        <v>0</v>
      </c>
      <c r="T148" s="3">
        <v>1</v>
      </c>
      <c r="U148" s="3">
        <v>0</v>
      </c>
      <c r="V148" s="8">
        <v>0</v>
      </c>
      <c r="W148" s="8">
        <v>1</v>
      </c>
      <c r="X148" s="8">
        <v>0</v>
      </c>
    </row>
    <row r="149" spans="1:24" x14ac:dyDescent="0.25">
      <c r="C149" t="s">
        <v>216</v>
      </c>
      <c r="D149">
        <v>1.94</v>
      </c>
      <c r="E149">
        <v>1</v>
      </c>
      <c r="F149" s="3">
        <v>0</v>
      </c>
      <c r="G149" s="3">
        <v>0</v>
      </c>
      <c r="H149" s="3">
        <v>1</v>
      </c>
      <c r="I149">
        <v>0</v>
      </c>
      <c r="J149" s="8">
        <v>0</v>
      </c>
      <c r="K149">
        <v>1</v>
      </c>
      <c r="P149" t="s">
        <v>42</v>
      </c>
      <c r="Q149">
        <v>3.21</v>
      </c>
      <c r="R149">
        <v>1</v>
      </c>
      <c r="S149" s="3">
        <v>0</v>
      </c>
      <c r="T149" s="3">
        <v>0</v>
      </c>
      <c r="U149" s="3"/>
      <c r="V149" s="8">
        <v>0</v>
      </c>
      <c r="W149" s="8">
        <v>0</v>
      </c>
      <c r="X149" s="8">
        <v>0</v>
      </c>
    </row>
    <row r="150" spans="1:24" x14ac:dyDescent="0.25">
      <c r="C150" t="s">
        <v>152</v>
      </c>
      <c r="D150">
        <v>2.08</v>
      </c>
      <c r="E150">
        <v>1</v>
      </c>
      <c r="F150" s="3">
        <v>0</v>
      </c>
      <c r="G150" s="3">
        <v>0</v>
      </c>
      <c r="H150" s="3">
        <v>1</v>
      </c>
      <c r="I150">
        <v>0</v>
      </c>
      <c r="J150" s="8">
        <v>0</v>
      </c>
      <c r="K150">
        <v>1</v>
      </c>
      <c r="P150" t="s">
        <v>92</v>
      </c>
      <c r="Q150">
        <v>2.2400000000000002</v>
      </c>
      <c r="R150">
        <v>1</v>
      </c>
      <c r="S150" s="3">
        <v>0</v>
      </c>
      <c r="T150" s="3">
        <v>0</v>
      </c>
      <c r="U150" s="3">
        <v>1</v>
      </c>
      <c r="V150" s="8">
        <v>0</v>
      </c>
      <c r="W150" s="8">
        <v>0</v>
      </c>
      <c r="X150" s="8">
        <v>1</v>
      </c>
    </row>
    <row r="151" spans="1:24" x14ac:dyDescent="0.25">
      <c r="C151" t="s">
        <v>100</v>
      </c>
      <c r="D151">
        <v>2.81</v>
      </c>
      <c r="E151">
        <v>1</v>
      </c>
      <c r="F151" s="3">
        <v>1</v>
      </c>
      <c r="G151" s="3">
        <v>0</v>
      </c>
      <c r="H151" s="3">
        <v>0</v>
      </c>
      <c r="I151">
        <v>1</v>
      </c>
      <c r="J151" s="8">
        <v>0</v>
      </c>
      <c r="K151">
        <v>0</v>
      </c>
      <c r="P151" t="s">
        <v>152</v>
      </c>
      <c r="Q151">
        <v>2.08</v>
      </c>
      <c r="R151">
        <v>1</v>
      </c>
      <c r="S151" s="3">
        <v>1</v>
      </c>
      <c r="T151" s="3">
        <v>0</v>
      </c>
      <c r="U151" s="3">
        <v>0</v>
      </c>
      <c r="V151" s="8">
        <v>1</v>
      </c>
      <c r="W151" s="8">
        <v>0</v>
      </c>
      <c r="X151" s="8">
        <v>0</v>
      </c>
    </row>
    <row r="152" spans="1:24" x14ac:dyDescent="0.25">
      <c r="C152" t="s">
        <v>217</v>
      </c>
      <c r="D152">
        <v>3.25</v>
      </c>
      <c r="E152">
        <v>1</v>
      </c>
      <c r="F152" s="3">
        <v>0</v>
      </c>
      <c r="G152" s="3">
        <v>0</v>
      </c>
      <c r="H152" s="3">
        <v>1</v>
      </c>
      <c r="I152">
        <v>0</v>
      </c>
      <c r="J152" s="8">
        <v>0</v>
      </c>
      <c r="K152">
        <v>1</v>
      </c>
      <c r="P152" t="s">
        <v>258</v>
      </c>
      <c r="Q152">
        <v>3.65</v>
      </c>
      <c r="R152">
        <v>1</v>
      </c>
      <c r="S152" s="3">
        <v>1</v>
      </c>
      <c r="T152" s="3"/>
      <c r="U152" s="3">
        <v>0</v>
      </c>
      <c r="V152" s="8">
        <v>1</v>
      </c>
      <c r="W152" s="8">
        <v>0</v>
      </c>
      <c r="X152" s="8">
        <v>0</v>
      </c>
    </row>
    <row r="153" spans="1:24" x14ac:dyDescent="0.25">
      <c r="C153" t="s">
        <v>39</v>
      </c>
      <c r="D153">
        <v>2.77</v>
      </c>
      <c r="E153">
        <v>1</v>
      </c>
      <c r="F153" s="3">
        <v>0</v>
      </c>
      <c r="G153" s="3">
        <v>1</v>
      </c>
      <c r="H153" s="3">
        <v>0</v>
      </c>
      <c r="I153">
        <v>0</v>
      </c>
      <c r="J153" s="8">
        <v>1</v>
      </c>
      <c r="K153">
        <v>0</v>
      </c>
      <c r="P153" t="s">
        <v>217</v>
      </c>
      <c r="Q153">
        <v>3.25</v>
      </c>
      <c r="R153">
        <v>1</v>
      </c>
      <c r="S153" s="3">
        <v>1</v>
      </c>
      <c r="T153" s="3">
        <v>0</v>
      </c>
      <c r="U153" s="3">
        <v>0</v>
      </c>
      <c r="V153" s="8">
        <v>1</v>
      </c>
      <c r="W153" s="8">
        <v>0</v>
      </c>
      <c r="X153" s="8">
        <v>0</v>
      </c>
    </row>
    <row r="154" spans="1:24" x14ac:dyDescent="0.25">
      <c r="C154" t="s">
        <v>46</v>
      </c>
      <c r="D154">
        <v>4.4000000000000004</v>
      </c>
      <c r="E154">
        <v>1</v>
      </c>
      <c r="F154" s="3">
        <v>0</v>
      </c>
      <c r="G154" s="3">
        <v>1</v>
      </c>
      <c r="H154" s="3">
        <v>0</v>
      </c>
      <c r="I154">
        <v>0</v>
      </c>
      <c r="J154" s="8">
        <v>1</v>
      </c>
      <c r="K154">
        <v>0</v>
      </c>
      <c r="P154" t="s">
        <v>103</v>
      </c>
      <c r="Q154">
        <v>2.88</v>
      </c>
      <c r="R154">
        <v>1</v>
      </c>
      <c r="S154" s="3">
        <v>0</v>
      </c>
      <c r="T154" s="3"/>
      <c r="U154" s="3">
        <v>1</v>
      </c>
      <c r="V154" s="8">
        <v>0</v>
      </c>
      <c r="W154" s="8">
        <v>0</v>
      </c>
      <c r="X154" s="8">
        <v>1</v>
      </c>
    </row>
    <row r="155" spans="1:24" x14ac:dyDescent="0.25">
      <c r="C155" t="s">
        <v>151</v>
      </c>
      <c r="D155">
        <v>4.37</v>
      </c>
      <c r="E155">
        <v>1</v>
      </c>
      <c r="F155" s="3">
        <v>1</v>
      </c>
      <c r="G155" s="3">
        <v>0</v>
      </c>
      <c r="H155" s="3">
        <v>0</v>
      </c>
      <c r="I155">
        <v>1</v>
      </c>
      <c r="J155" s="8">
        <v>0</v>
      </c>
      <c r="K155">
        <v>0</v>
      </c>
      <c r="P155" t="s">
        <v>178</v>
      </c>
      <c r="Q155">
        <v>1.94</v>
      </c>
      <c r="R155">
        <v>1</v>
      </c>
      <c r="S155" s="3">
        <v>0</v>
      </c>
      <c r="T155" s="3">
        <v>0</v>
      </c>
      <c r="U155" s="3">
        <v>1</v>
      </c>
      <c r="V155" s="8">
        <v>0</v>
      </c>
      <c r="W155" s="8">
        <v>0</v>
      </c>
      <c r="X155" s="8">
        <v>1</v>
      </c>
    </row>
    <row r="156" spans="1:24" x14ac:dyDescent="0.25">
      <c r="C156" t="s">
        <v>92</v>
      </c>
      <c r="D156">
        <v>2.2400000000000002</v>
      </c>
      <c r="E156">
        <v>1</v>
      </c>
      <c r="F156" s="3">
        <v>0</v>
      </c>
      <c r="G156" s="3">
        <v>1</v>
      </c>
      <c r="H156" s="3">
        <v>0</v>
      </c>
      <c r="I156">
        <v>0</v>
      </c>
      <c r="J156" s="8">
        <v>1</v>
      </c>
      <c r="K156">
        <v>0</v>
      </c>
      <c r="P156" t="s">
        <v>142</v>
      </c>
      <c r="Q156">
        <v>4.28</v>
      </c>
      <c r="R156">
        <v>1</v>
      </c>
      <c r="S156" s="3"/>
      <c r="T156" s="3">
        <v>1</v>
      </c>
      <c r="U156" s="3">
        <v>0</v>
      </c>
      <c r="V156" s="8">
        <v>0</v>
      </c>
      <c r="W156" s="8">
        <v>1</v>
      </c>
      <c r="X156" s="8">
        <v>0</v>
      </c>
    </row>
    <row r="157" spans="1:24" x14ac:dyDescent="0.25">
      <c r="B157" t="s">
        <v>28</v>
      </c>
      <c r="E157">
        <v>36</v>
      </c>
      <c r="F157" s="3">
        <v>0.19444444444444445</v>
      </c>
      <c r="G157" s="3">
        <v>0.47222222222222221</v>
      </c>
      <c r="H157" s="3">
        <v>0.3611111111111111</v>
      </c>
      <c r="I157">
        <v>7</v>
      </c>
      <c r="J157" s="13">
        <v>17</v>
      </c>
      <c r="K157">
        <v>13</v>
      </c>
      <c r="P157" t="s">
        <v>153</v>
      </c>
      <c r="Q157">
        <v>1.95</v>
      </c>
      <c r="R157">
        <v>1</v>
      </c>
      <c r="S157" s="3">
        <v>0</v>
      </c>
      <c r="T157" s="3"/>
      <c r="U157" s="3">
        <v>0</v>
      </c>
      <c r="V157" s="8">
        <v>0</v>
      </c>
      <c r="W157" s="8">
        <v>0</v>
      </c>
      <c r="X157" s="8">
        <v>0</v>
      </c>
    </row>
    <row r="158" spans="1:24" x14ac:dyDescent="0.25">
      <c r="A158" t="s">
        <v>64</v>
      </c>
      <c r="E158">
        <v>36</v>
      </c>
      <c r="F158" s="3">
        <v>0.19444444444444445</v>
      </c>
      <c r="G158" s="3">
        <v>0.47222222222222221</v>
      </c>
      <c r="H158" s="3">
        <v>0.3611111111111111</v>
      </c>
      <c r="I158">
        <v>7</v>
      </c>
      <c r="J158" s="8">
        <v>17</v>
      </c>
      <c r="K158">
        <v>13</v>
      </c>
      <c r="P158" t="s">
        <v>216</v>
      </c>
      <c r="Q158">
        <v>1.94</v>
      </c>
      <c r="R158">
        <v>1</v>
      </c>
      <c r="S158" s="3">
        <v>0</v>
      </c>
      <c r="T158" s="3">
        <v>1</v>
      </c>
      <c r="U158" s="3">
        <v>0</v>
      </c>
      <c r="V158" s="8">
        <v>0</v>
      </c>
      <c r="W158" s="8">
        <v>1</v>
      </c>
      <c r="X158" s="8">
        <v>0</v>
      </c>
    </row>
    <row r="159" spans="1:24" x14ac:dyDescent="0.25">
      <c r="A159" t="s">
        <v>25</v>
      </c>
      <c r="E159">
        <v>36</v>
      </c>
      <c r="F159" s="3">
        <v>0.19444444444444445</v>
      </c>
      <c r="G159" s="3">
        <v>0.47222222222222221</v>
      </c>
      <c r="H159" s="3">
        <v>0.3611111111111111</v>
      </c>
      <c r="I159">
        <v>7</v>
      </c>
      <c r="J159" s="8">
        <v>17</v>
      </c>
      <c r="K159">
        <v>13</v>
      </c>
      <c r="P159" t="s">
        <v>100</v>
      </c>
      <c r="Q159">
        <v>2.81</v>
      </c>
      <c r="R159">
        <v>1</v>
      </c>
      <c r="S159" s="3">
        <v>0</v>
      </c>
      <c r="T159" s="3">
        <v>0</v>
      </c>
      <c r="U159" s="3">
        <v>1</v>
      </c>
      <c r="V159" s="8">
        <v>0</v>
      </c>
      <c r="W159" s="8">
        <v>0</v>
      </c>
      <c r="X159" s="8">
        <v>1</v>
      </c>
    </row>
    <row r="160" spans="1:24" x14ac:dyDescent="0.25">
      <c r="P160" t="s">
        <v>259</v>
      </c>
      <c r="Q160">
        <v>1.7</v>
      </c>
      <c r="R160">
        <v>1</v>
      </c>
      <c r="S160" s="3">
        <v>0</v>
      </c>
      <c r="T160" s="3"/>
      <c r="U160" s="3">
        <v>0</v>
      </c>
      <c r="V160" s="8">
        <v>0</v>
      </c>
      <c r="W160" s="8">
        <v>0</v>
      </c>
      <c r="X160" s="8">
        <v>0</v>
      </c>
    </row>
    <row r="161" spans="15:24" x14ac:dyDescent="0.25">
      <c r="P161" t="s">
        <v>80</v>
      </c>
      <c r="Q161">
        <v>3.06</v>
      </c>
      <c r="R161">
        <v>1</v>
      </c>
      <c r="S161" s="3">
        <v>0</v>
      </c>
      <c r="T161" s="3">
        <v>0</v>
      </c>
      <c r="U161" s="3">
        <v>0</v>
      </c>
      <c r="V161" s="8">
        <v>0</v>
      </c>
      <c r="W161" s="8">
        <v>0</v>
      </c>
      <c r="X161" s="8">
        <v>0</v>
      </c>
    </row>
    <row r="162" spans="15:24" x14ac:dyDescent="0.25">
      <c r="P162" t="s">
        <v>102</v>
      </c>
      <c r="Q162">
        <v>3.04</v>
      </c>
      <c r="R162">
        <v>1</v>
      </c>
      <c r="S162" s="3">
        <v>0</v>
      </c>
      <c r="T162" s="3"/>
      <c r="U162" s="3">
        <v>0</v>
      </c>
      <c r="V162" s="8">
        <v>0</v>
      </c>
      <c r="W162" s="8">
        <v>0</v>
      </c>
      <c r="X162" s="8">
        <v>0</v>
      </c>
    </row>
    <row r="163" spans="15:24" x14ac:dyDescent="0.25">
      <c r="O163" t="s">
        <v>64</v>
      </c>
      <c r="R163">
        <v>158</v>
      </c>
      <c r="S163" s="3">
        <v>0.2929936305732484</v>
      </c>
      <c r="T163" s="3">
        <v>0.27848101265822783</v>
      </c>
      <c r="U163" s="3">
        <v>0.41911764705882354</v>
      </c>
      <c r="V163" s="8">
        <v>46</v>
      </c>
      <c r="W163" s="8">
        <v>22</v>
      </c>
      <c r="X163" s="8">
        <v>57</v>
      </c>
    </row>
    <row r="164" spans="15:24" x14ac:dyDescent="0.25">
      <c r="O164" t="s">
        <v>25</v>
      </c>
      <c r="R164">
        <v>158</v>
      </c>
      <c r="S164" s="3">
        <v>0.2929936305732484</v>
      </c>
      <c r="T164" s="3">
        <v>0.27848101265822783</v>
      </c>
      <c r="U164" s="3">
        <v>0.41911764705882354</v>
      </c>
      <c r="V164" s="8">
        <v>46</v>
      </c>
      <c r="W164" s="8">
        <v>22</v>
      </c>
      <c r="X164" s="8">
        <v>57</v>
      </c>
    </row>
  </sheetData>
  <sortState xmlns:xlrd2="http://schemas.microsoft.com/office/spreadsheetml/2017/richdata2" ref="J3:P10">
    <sortCondition ref="L10"/>
  </sortState>
  <conditionalFormatting sqref="D114:D1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2"/>
  <customProperties>
    <customPr name="_pios_id" r:id="rId13"/>
    <customPr name="EpmWorksheetKeyString_GUID" r:id="rId1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6"/>
  <sheetViews>
    <sheetView tabSelected="1" workbookViewId="0">
      <pane xSplit="2" ySplit="1" topLeftCell="AI133" activePane="bottomRight" state="frozen"/>
      <selection activeCell="D59" sqref="D59"/>
      <selection pane="topRight" activeCell="D59" sqref="D59"/>
      <selection pane="bottomLeft" activeCell="D59" sqref="D59"/>
      <selection pane="bottomRight"/>
    </sheetView>
  </sheetViews>
  <sheetFormatPr defaultRowHeight="15" x14ac:dyDescent="0.25"/>
  <cols>
    <col min="1" max="1" width="10.7109375" bestFit="1" customWidth="1"/>
    <col min="2" max="2" width="30.5703125" bestFit="1" customWidth="1"/>
    <col min="3" max="3" width="8.5703125" bestFit="1" customWidth="1"/>
    <col min="4" max="9" width="9.7109375" customWidth="1"/>
    <col min="10" max="12" width="7.28515625" customWidth="1"/>
    <col min="13" max="13" width="7.42578125" bestFit="1" customWidth="1"/>
    <col min="14" max="14" width="10.5703125" bestFit="1" customWidth="1"/>
    <col min="15" max="15" width="12.140625" bestFit="1" customWidth="1"/>
    <col min="16" max="16" width="11.28515625" bestFit="1" customWidth="1"/>
    <col min="17" max="17" width="10.28515625" bestFit="1" customWidth="1"/>
    <col min="18" max="18" width="11.85546875" bestFit="1" customWidth="1"/>
    <col min="19" max="22" width="11.85546875" customWidth="1"/>
    <col min="23" max="23" width="10.140625" bestFit="1" customWidth="1"/>
    <col min="24" max="24" width="11.7109375" bestFit="1" customWidth="1"/>
    <col min="25" max="25" width="10.85546875" bestFit="1" customWidth="1"/>
    <col min="26" max="26" width="9.85546875" bestFit="1" customWidth="1"/>
    <col min="27" max="27" width="11.42578125" bestFit="1" customWidth="1"/>
    <col min="28" max="31" width="11.42578125" customWidth="1"/>
  </cols>
  <sheetData>
    <row r="1" spans="1:58" x14ac:dyDescent="0.25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243</v>
      </c>
      <c r="K1" s="2" t="s">
        <v>261</v>
      </c>
      <c r="L1" s="2" t="s">
        <v>143</v>
      </c>
      <c r="M1" s="2" t="s">
        <v>10</v>
      </c>
      <c r="N1" s="2" t="s">
        <v>11</v>
      </c>
      <c r="O1" s="2" t="s">
        <v>55</v>
      </c>
      <c r="P1" s="2" t="s">
        <v>12</v>
      </c>
      <c r="Q1" s="2" t="s">
        <v>13</v>
      </c>
      <c r="R1" s="2" t="s">
        <v>14</v>
      </c>
      <c r="S1" s="2" t="s">
        <v>105</v>
      </c>
      <c r="T1" s="2" t="s">
        <v>244</v>
      </c>
      <c r="U1" s="2" t="s">
        <v>262</v>
      </c>
      <c r="V1" s="2" t="s">
        <v>144</v>
      </c>
      <c r="W1" s="2" t="s">
        <v>15</v>
      </c>
      <c r="X1" s="2" t="s">
        <v>56</v>
      </c>
      <c r="Y1" s="2" t="s">
        <v>16</v>
      </c>
      <c r="Z1" s="2" t="s">
        <v>17</v>
      </c>
      <c r="AA1" s="2" t="s">
        <v>18</v>
      </c>
      <c r="AB1" s="2" t="s">
        <v>106</v>
      </c>
      <c r="AC1" s="2" t="s">
        <v>245</v>
      </c>
      <c r="AD1" s="2" t="s">
        <v>263</v>
      </c>
      <c r="AE1" s="2" t="s">
        <v>145</v>
      </c>
      <c r="AF1" s="2" t="s">
        <v>19</v>
      </c>
      <c r="AG1" s="2" t="s">
        <v>57</v>
      </c>
      <c r="AH1" s="2" t="s">
        <v>20</v>
      </c>
      <c r="AI1" s="2" t="s">
        <v>21</v>
      </c>
      <c r="AJ1" s="2" t="s">
        <v>22</v>
      </c>
      <c r="AK1" s="2" t="s">
        <v>107</v>
      </c>
      <c r="AL1" s="2" t="s">
        <v>246</v>
      </c>
      <c r="AM1" s="2" t="s">
        <v>264</v>
      </c>
      <c r="AN1" s="2" t="s">
        <v>146</v>
      </c>
      <c r="AO1" s="2" t="s">
        <v>30</v>
      </c>
      <c r="AP1" s="2" t="s">
        <v>61</v>
      </c>
      <c r="AQ1" t="s">
        <v>116</v>
      </c>
      <c r="AR1" t="s">
        <v>118</v>
      </c>
      <c r="AS1" t="s">
        <v>120</v>
      </c>
      <c r="AT1" t="s">
        <v>129</v>
      </c>
      <c r="AU1" t="s">
        <v>117</v>
      </c>
      <c r="AV1" t="s">
        <v>119</v>
      </c>
      <c r="AW1" t="s">
        <v>121</v>
      </c>
      <c r="AX1" t="s">
        <v>122</v>
      </c>
      <c r="AY1" t="s">
        <v>124</v>
      </c>
      <c r="AZ1" t="s">
        <v>126</v>
      </c>
      <c r="BA1" t="s">
        <v>123</v>
      </c>
      <c r="BB1" t="s">
        <v>130</v>
      </c>
      <c r="BC1" t="s">
        <v>127</v>
      </c>
      <c r="BD1" t="s">
        <v>125</v>
      </c>
      <c r="BE1" t="s">
        <v>137</v>
      </c>
      <c r="BF1" t="s">
        <v>235</v>
      </c>
    </row>
    <row r="2" spans="1:58" x14ac:dyDescent="0.25">
      <c r="A2" s="1">
        <v>43547</v>
      </c>
      <c r="B2" t="s">
        <v>254</v>
      </c>
      <c r="C2" t="s">
        <v>5</v>
      </c>
      <c r="D2">
        <v>2</v>
      </c>
      <c r="F2">
        <v>2</v>
      </c>
      <c r="G2">
        <v>2</v>
      </c>
      <c r="H2">
        <v>1</v>
      </c>
      <c r="M2" t="str">
        <f t="shared" ref="M2:M65" si="0">IF(D2&lt;&gt;"","J","")&amp;IF(E2&lt;&gt;"","H","")&amp;IF(F2&lt;&gt;"","E","")&amp;IF(G2&lt;&gt;"","L","")&amp;IF(H2&lt;&gt;"","T","")&amp;IF(I2&lt;&gt;"","S","")&amp;IF(L2&lt;&gt;"","O","")&amp;IF(J2&lt;&gt;"","M","")&amp;IF(K2&lt;&gt;"","N","")</f>
        <v>JELT</v>
      </c>
      <c r="N2">
        <f t="shared" ref="N2:N33" si="1">IF(D2="","",IF(D2=1,1,0))</f>
        <v>0</v>
      </c>
      <c r="O2" t="str">
        <f t="shared" ref="O2:O33" si="2">IF(E2="","",IF(E2=1,1,0))</f>
        <v/>
      </c>
      <c r="P2">
        <f t="shared" ref="P2:P33" si="3">IF(F2="","",IF(F2=1,1,0))</f>
        <v>0</v>
      </c>
      <c r="Q2">
        <f t="shared" ref="Q2:Q33" si="4">IF(G2="","",IF(G2=1,1,0))</f>
        <v>0</v>
      </c>
      <c r="R2">
        <f t="shared" ref="R2:R33" si="5">IF(H2="","",IF(H2=1,1,0))</f>
        <v>1</v>
      </c>
      <c r="S2" t="str">
        <f t="shared" ref="S2:S33" si="6">IF(I2="","",IF(I2=1,1,0))</f>
        <v/>
      </c>
      <c r="T2" t="str">
        <f t="shared" ref="T2:U33" si="7">IF(J2="","",IF(J2=1,1,0))</f>
        <v/>
      </c>
      <c r="U2" t="str">
        <f t="shared" si="7"/>
        <v/>
      </c>
      <c r="V2" t="str">
        <f t="shared" ref="V2:V33" si="8">IF(L2="","",IF(L2=1,1,0))</f>
        <v/>
      </c>
      <c r="W2">
        <f t="shared" ref="W2:W33" si="9">IF($AP2="Competitive",IF(D2="","",IF(D2=MAX($D2:$L2),1,0)),IF(D2="","",IF(D2=$AO2,1,0)))</f>
        <v>1</v>
      </c>
      <c r="X2" t="str">
        <f t="shared" ref="X2:X33" si="10">IF($AP2="Competitive",IF(E2="","",IF(E2=MAX($D2:$L2),1,0)),IF(E2="","",IF(E2=$AO2,1,0)))</f>
        <v/>
      </c>
      <c r="Y2">
        <f t="shared" ref="Y2:Y33" si="11">IF($AP2="Competitive",IF(F2="","",IF(F2=MAX($D2:$L2),1,0)),IF(F2="","",IF(F2=$AO2,1,0)))</f>
        <v>1</v>
      </c>
      <c r="Z2">
        <f t="shared" ref="Z2:Z33" si="12">IF($AP2="Competitive",IF(G2="","",IF(G2=MAX($D2:$L2),1,0)),IF(G2="","",IF(G2=$AO2,1,0)))</f>
        <v>1</v>
      </c>
      <c r="AA2">
        <f t="shared" ref="AA2:AA33" si="13">IF($AP2="Competitive",IF(H2="","",IF(H2=MAX($D2:$L2),1,0)),IF(H2="","",IF(H2=$AO2,1,0)))</f>
        <v>0</v>
      </c>
      <c r="AB2" t="str">
        <f t="shared" ref="AB2:AB33" si="14">IF($AP2="Competitive",IF(I2="","",IF(I2=MAX($D2:$L2),1,0)),IF(I2="","",IF(I2=$AO2,1,0)))</f>
        <v/>
      </c>
      <c r="AC2" t="str">
        <f>IF($AP2="Competitive",IF(J2="","",IF(J2=MAX($D2:$L2),1,0)),IF(J2="","",IF(J2=$AO2,1,0)))</f>
        <v/>
      </c>
      <c r="AD2" t="str">
        <f>IF($AP2="Competitive",IF(K2="","",IF(K2=MAX($D2:$L2),1,0)),IF(K2="","",IF(K2=$AO2,1,0)))</f>
        <v/>
      </c>
      <c r="AE2" t="str">
        <f t="shared" ref="AE2:AE33" si="15">IF($AP2="Competitive",IF(L2="","",IF(L2=MAX($D2:$L2),1,0)),IF(L2="","",IF(L2=$AO2,1,0)))</f>
        <v/>
      </c>
      <c r="AF2">
        <f t="shared" ref="AF2:AF33" si="16">IF(D2&lt;&gt;"",1,0)</f>
        <v>1</v>
      </c>
      <c r="AG2">
        <f t="shared" ref="AG2:AG33" si="17">IF(E2&lt;&gt;"",1,0)</f>
        <v>0</v>
      </c>
      <c r="AH2">
        <f t="shared" ref="AH2:AH33" si="18">IF(F2&lt;&gt;"",1,0)</f>
        <v>1</v>
      </c>
      <c r="AI2">
        <f t="shared" ref="AI2:AI33" si="19">IF(G2&lt;&gt;"",1,0)</f>
        <v>1</v>
      </c>
      <c r="AJ2">
        <f t="shared" ref="AJ2:AJ33" si="20">IF(H2&lt;&gt;"",1,0)</f>
        <v>1</v>
      </c>
      <c r="AK2">
        <f t="shared" ref="AK2:AK33" si="21">IF(I2&lt;&gt;"",1,0)</f>
        <v>0</v>
      </c>
      <c r="AL2">
        <f t="shared" ref="AL2:AM33" si="22">IF(J2&lt;&gt;"",1,0)</f>
        <v>0</v>
      </c>
      <c r="AM2">
        <f t="shared" si="22"/>
        <v>0</v>
      </c>
      <c r="AN2">
        <f t="shared" ref="AN2:AN33" si="23">IF(L2&lt;&gt;"",1,0)</f>
        <v>0</v>
      </c>
      <c r="AO2">
        <f t="shared" ref="AO2:AO33" si="24">COUNTA(D2:L2)</f>
        <v>4</v>
      </c>
      <c r="AP2" t="s">
        <v>63</v>
      </c>
      <c r="AQ2">
        <f>VLOOKUP($B2,Categories!$A$2:$O$480,2,0)</f>
        <v>1</v>
      </c>
      <c r="AR2">
        <f>VLOOKUP($B2,Categories!$A$2:$O$480,3,0)</f>
        <v>0</v>
      </c>
      <c r="AS2">
        <f>VLOOKUP($B2,Categories!$A$2:$O$480,4,0)</f>
        <v>1</v>
      </c>
      <c r="AT2">
        <f>VLOOKUP($B2,Categories!$A$2:$O$480,5,0)</f>
        <v>0</v>
      </c>
      <c r="AU2">
        <f>VLOOKUP($B2,Categories!$A$2:$O$480,6,0)</f>
        <v>1</v>
      </c>
      <c r="AV2">
        <f>VLOOKUP($B2,Categories!$A$2:$O$480,7,0)</f>
        <v>0</v>
      </c>
      <c r="AW2">
        <f>VLOOKUP($B2,Categories!$A$2:$O$480,8,0)</f>
        <v>1</v>
      </c>
      <c r="AX2">
        <f>VLOOKUP($B2,Categories!$A$2:$O$480,9,0)</f>
        <v>1</v>
      </c>
      <c r="AY2">
        <f>VLOOKUP($B2,Categories!$A$2:$O$480,10,0)</f>
        <v>0</v>
      </c>
      <c r="AZ2">
        <f>VLOOKUP($B2,Categories!$A$2:$O$480,11,0)</f>
        <v>0</v>
      </c>
      <c r="BA2">
        <f>VLOOKUP($B2,Categories!$A$2:$O$480,12,0)</f>
        <v>0</v>
      </c>
      <c r="BB2">
        <f>VLOOKUP($B2,Categories!$A$2:$O$480,13,0)</f>
        <v>1</v>
      </c>
      <c r="BC2">
        <f>VLOOKUP($B2,Categories!$A$2:$O$480,14,0)</f>
        <v>0</v>
      </c>
      <c r="BD2">
        <f>VLOOKUP($B2,Categories!$A$2:$O$480,15,0)</f>
        <v>0</v>
      </c>
      <c r="BE2">
        <f>VLOOKUP($B2,Categories!$A$2:$Z$480,16,0)</f>
        <v>4.32</v>
      </c>
      <c r="BF2">
        <f>IF(A2&lt;&gt;A1,1,0)</f>
        <v>1</v>
      </c>
    </row>
    <row r="3" spans="1:58" x14ac:dyDescent="0.25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M3" t="str">
        <f t="shared" si="0"/>
        <v>ELT</v>
      </c>
      <c r="N3" t="str">
        <f t="shared" si="1"/>
        <v/>
      </c>
      <c r="O3" t="str">
        <f t="shared" si="2"/>
        <v/>
      </c>
      <c r="P3">
        <f t="shared" si="3"/>
        <v>0</v>
      </c>
      <c r="Q3">
        <f t="shared" si="4"/>
        <v>1</v>
      </c>
      <c r="R3">
        <f t="shared" si="5"/>
        <v>0</v>
      </c>
      <c r="S3" t="str">
        <f t="shared" si="6"/>
        <v/>
      </c>
      <c r="T3" t="str">
        <f t="shared" si="7"/>
        <v/>
      </c>
      <c r="U3" t="str">
        <f t="shared" si="7"/>
        <v/>
      </c>
      <c r="V3" t="str">
        <f t="shared" si="8"/>
        <v/>
      </c>
      <c r="W3" t="str">
        <f t="shared" si="9"/>
        <v/>
      </c>
      <c r="X3" t="str">
        <f t="shared" si="10"/>
        <v/>
      </c>
      <c r="Y3">
        <f t="shared" si="11"/>
        <v>0</v>
      </c>
      <c r="Z3">
        <f t="shared" si="12"/>
        <v>0</v>
      </c>
      <c r="AA3">
        <f t="shared" si="13"/>
        <v>1</v>
      </c>
      <c r="AB3" t="str">
        <f t="shared" si="14"/>
        <v/>
      </c>
      <c r="AC3" t="str">
        <f>IF($AP3="Competitive",IF(J3="","",IF(J3=MAX($D3:$L3),1,0)),IF(J3="","",IF(J3=$AO3,1,0)))</f>
        <v/>
      </c>
      <c r="AD3" t="str">
        <f>IF($AP3="Competitive",IF(K3="","",IF(K3=MAX($D3:$L3),1,0)),IF(K3="","",IF(K3=$AO3,1,0)))</f>
        <v/>
      </c>
      <c r="AE3" t="str">
        <f t="shared" si="15"/>
        <v/>
      </c>
      <c r="AF3">
        <f t="shared" si="16"/>
        <v>0</v>
      </c>
      <c r="AG3">
        <f t="shared" si="17"/>
        <v>0</v>
      </c>
      <c r="AH3">
        <f t="shared" si="18"/>
        <v>1</v>
      </c>
      <c r="AI3">
        <f t="shared" si="19"/>
        <v>1</v>
      </c>
      <c r="AJ3">
        <f t="shared" si="20"/>
        <v>1</v>
      </c>
      <c r="AK3">
        <f t="shared" si="21"/>
        <v>0</v>
      </c>
      <c r="AL3">
        <f t="shared" si="22"/>
        <v>0</v>
      </c>
      <c r="AM3">
        <f t="shared" si="22"/>
        <v>0</v>
      </c>
      <c r="AN3">
        <f t="shared" si="23"/>
        <v>0</v>
      </c>
      <c r="AO3">
        <f t="shared" si="24"/>
        <v>3</v>
      </c>
      <c r="AP3" t="s">
        <v>63</v>
      </c>
      <c r="AQ3">
        <f>VLOOKUP($B3,Categories!$A$2:$O$48,2,0)</f>
        <v>1</v>
      </c>
      <c r="AR3">
        <f>VLOOKUP($B3,Categories!$A$2:$O$48,3,0)</f>
        <v>0</v>
      </c>
      <c r="AS3">
        <f>VLOOKUP($B3,Categories!$A$2:$O$48,4,0)</f>
        <v>0</v>
      </c>
      <c r="AT3">
        <f>VLOOKUP($B3,Categories!$A$2:$O$48,5,0)</f>
        <v>0</v>
      </c>
      <c r="AU3">
        <f>VLOOKUP($B3,Categories!$A$2:$O$48,6,0)</f>
        <v>0</v>
      </c>
      <c r="AV3">
        <f>VLOOKUP($B3,Categories!$A$2:$O$48,7,0)</f>
        <v>1</v>
      </c>
      <c r="AW3">
        <f>VLOOKUP($B3,Categories!$A$2:$O$48,8,0)</f>
        <v>1</v>
      </c>
      <c r="AX3">
        <f>VLOOKUP($B3,Categories!$A$2:$O$48,9,0)</f>
        <v>0</v>
      </c>
      <c r="AY3">
        <f>VLOOKUP($B3,Categories!$A$2:$O$48,10,0)</f>
        <v>0</v>
      </c>
      <c r="AZ3">
        <f>VLOOKUP($B3,Categories!$A$2:$O$48,11,0)</f>
        <v>0</v>
      </c>
      <c r="BA3">
        <f>VLOOKUP($B3,Categories!$A$2:$O$48,12,0)</f>
        <v>0</v>
      </c>
      <c r="BB3">
        <f>VLOOKUP($B3,Categories!$A$2:$O$48,13,0)</f>
        <v>0</v>
      </c>
      <c r="BC3">
        <f>VLOOKUP($B3,Categories!$A$2:$O$48,14,0)</f>
        <v>0</v>
      </c>
      <c r="BD3">
        <f>VLOOKUP($B3,Categories!$A$2:$O$48,15,0)</f>
        <v>0</v>
      </c>
      <c r="BE3">
        <f>VLOOKUP($B3,Categories!$A$2:$Z$48,16,0)</f>
        <v>3.24</v>
      </c>
      <c r="BF3">
        <v>1</v>
      </c>
    </row>
    <row r="4" spans="1:58" x14ac:dyDescent="0.25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M4" t="str">
        <f t="shared" si="0"/>
        <v>JELT</v>
      </c>
      <c r="N4">
        <f t="shared" si="1"/>
        <v>0</v>
      </c>
      <c r="O4" t="str">
        <f t="shared" si="2"/>
        <v/>
      </c>
      <c r="P4">
        <f t="shared" si="3"/>
        <v>0</v>
      </c>
      <c r="Q4">
        <f t="shared" si="4"/>
        <v>0</v>
      </c>
      <c r="R4">
        <f t="shared" si="5"/>
        <v>1</v>
      </c>
      <c r="S4" t="str">
        <f t="shared" si="6"/>
        <v/>
      </c>
      <c r="T4" t="str">
        <f t="shared" si="7"/>
        <v/>
      </c>
      <c r="U4" t="str">
        <f t="shared" si="7"/>
        <v/>
      </c>
      <c r="V4" t="str">
        <f t="shared" si="8"/>
        <v/>
      </c>
      <c r="W4">
        <f t="shared" si="9"/>
        <v>0</v>
      </c>
      <c r="X4" t="str">
        <f t="shared" si="10"/>
        <v/>
      </c>
      <c r="Y4">
        <f t="shared" si="11"/>
        <v>0</v>
      </c>
      <c r="Z4">
        <f t="shared" si="12"/>
        <v>1</v>
      </c>
      <c r="AA4">
        <f t="shared" si="13"/>
        <v>0</v>
      </c>
      <c r="AB4" t="str">
        <f t="shared" si="14"/>
        <v/>
      </c>
      <c r="AC4" t="str">
        <f>IF($AP4="Competitive",IF(J4="","",IF(J4=MAX($D4:$L4),1,0)),IF(J4="","",IF(J4=$AO4,1,0)))</f>
        <v/>
      </c>
      <c r="AD4" t="str">
        <f>IF($AP4="Competitive",IF(K4="","",IF(K4=MAX($D4:$L4),1,0)),IF(K4="","",IF(K4=$AO4,1,0)))</f>
        <v/>
      </c>
      <c r="AE4" t="str">
        <f t="shared" si="15"/>
        <v/>
      </c>
      <c r="AF4">
        <f t="shared" si="16"/>
        <v>1</v>
      </c>
      <c r="AG4">
        <f t="shared" si="17"/>
        <v>0</v>
      </c>
      <c r="AH4">
        <f t="shared" si="18"/>
        <v>1</v>
      </c>
      <c r="AI4">
        <f t="shared" si="19"/>
        <v>1</v>
      </c>
      <c r="AJ4">
        <f t="shared" si="20"/>
        <v>1</v>
      </c>
      <c r="AK4">
        <f t="shared" si="21"/>
        <v>0</v>
      </c>
      <c r="AL4">
        <f t="shared" si="22"/>
        <v>0</v>
      </c>
      <c r="AM4">
        <f t="shared" si="22"/>
        <v>0</v>
      </c>
      <c r="AN4">
        <f t="shared" si="23"/>
        <v>0</v>
      </c>
      <c r="AO4">
        <f t="shared" si="24"/>
        <v>4</v>
      </c>
      <c r="AP4" t="s">
        <v>63</v>
      </c>
      <c r="AQ4">
        <f>VLOOKUP($B4,Categories!$A$2:$O$48,2,0)</f>
        <v>0</v>
      </c>
      <c r="AR4">
        <f>VLOOKUP($B4,Categories!$A$2:$O$48,3,0)</f>
        <v>1</v>
      </c>
      <c r="AS4">
        <f>VLOOKUP($B4,Categories!$A$2:$O$48,4,0)</f>
        <v>0</v>
      </c>
      <c r="AT4">
        <f>VLOOKUP($B4,Categories!$A$2:$O$48,5,0)</f>
        <v>0</v>
      </c>
      <c r="AU4">
        <f>VLOOKUP($B4,Categories!$A$2:$O$48,6,0)</f>
        <v>0</v>
      </c>
      <c r="AV4">
        <f>VLOOKUP($B4,Categories!$A$2:$O$48,7,0)</f>
        <v>0</v>
      </c>
      <c r="AW4">
        <f>VLOOKUP($B4,Categories!$A$2:$O$48,8,0)</f>
        <v>0</v>
      </c>
      <c r="AX4">
        <f>VLOOKUP($B4,Categories!$A$2:$O$48,9,0)</f>
        <v>0</v>
      </c>
      <c r="AY4">
        <f>VLOOKUP($B4,Categories!$A$2:$O$48,10,0)</f>
        <v>0</v>
      </c>
      <c r="AZ4">
        <f>VLOOKUP($B4,Categories!$A$2:$O$48,11,0)</f>
        <v>0</v>
      </c>
      <c r="BA4">
        <f>VLOOKUP($B4,Categories!$A$2:$O$48,12,0)</f>
        <v>0</v>
      </c>
      <c r="BB4">
        <f>VLOOKUP($B4,Categories!$A$2:$O$48,13,0)</f>
        <v>0</v>
      </c>
      <c r="BC4">
        <f>VLOOKUP($B4,Categories!$A$2:$O$48,14,0)</f>
        <v>0</v>
      </c>
      <c r="BD4">
        <f>VLOOKUP($B4,Categories!$A$2:$O$48,15,0)</f>
        <v>0</v>
      </c>
      <c r="BE4">
        <f>VLOOKUP($B4,Categories!$A$2:$Z$48,16,0)</f>
        <v>2.4700000000000002</v>
      </c>
      <c r="BF4">
        <f t="shared" ref="BF4:BF35" si="25">IF(A4&lt;&gt;A3,1,0)</f>
        <v>0</v>
      </c>
    </row>
    <row r="5" spans="1:58" x14ac:dyDescent="0.25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M5" t="str">
        <f t="shared" si="0"/>
        <v>ELT</v>
      </c>
      <c r="N5" t="str">
        <f t="shared" si="1"/>
        <v/>
      </c>
      <c r="O5" t="str">
        <f t="shared" si="2"/>
        <v/>
      </c>
      <c r="P5">
        <f t="shared" si="3"/>
        <v>0</v>
      </c>
      <c r="Q5">
        <f t="shared" si="4"/>
        <v>0</v>
      </c>
      <c r="R5">
        <f t="shared" si="5"/>
        <v>1</v>
      </c>
      <c r="S5" t="str">
        <f t="shared" si="6"/>
        <v/>
      </c>
      <c r="T5" t="str">
        <f t="shared" si="7"/>
        <v/>
      </c>
      <c r="U5" t="str">
        <f t="shared" si="7"/>
        <v/>
      </c>
      <c r="V5" t="str">
        <f t="shared" si="8"/>
        <v/>
      </c>
      <c r="W5" t="str">
        <f t="shared" si="9"/>
        <v/>
      </c>
      <c r="X5" t="str">
        <f t="shared" si="10"/>
        <v/>
      </c>
      <c r="Y5">
        <f t="shared" si="11"/>
        <v>0</v>
      </c>
      <c r="Z5">
        <f t="shared" si="12"/>
        <v>1</v>
      </c>
      <c r="AA5">
        <f t="shared" si="13"/>
        <v>0</v>
      </c>
      <c r="AB5" t="str">
        <f t="shared" si="14"/>
        <v/>
      </c>
      <c r="AC5" t="str">
        <f>IF($AP5="Competitive",IF(J5="","",IF(J5=MAX($D5:$L5),1,0)),IF(J5="","",IF(J5=$AO5,1,0)))</f>
        <v/>
      </c>
      <c r="AD5" t="str">
        <f>IF($AP5="Competitive",IF(K5="","",IF(K5=MAX($D5:$L5),1,0)),IF(K5="","",IF(K5=$AO5,1,0)))</f>
        <v/>
      </c>
      <c r="AE5" t="str">
        <f t="shared" si="15"/>
        <v/>
      </c>
      <c r="AF5">
        <f t="shared" si="16"/>
        <v>0</v>
      </c>
      <c r="AG5">
        <f t="shared" si="17"/>
        <v>0</v>
      </c>
      <c r="AH5">
        <f t="shared" si="18"/>
        <v>1</v>
      </c>
      <c r="AI5">
        <f t="shared" si="19"/>
        <v>1</v>
      </c>
      <c r="AJ5">
        <f t="shared" si="20"/>
        <v>1</v>
      </c>
      <c r="AK5">
        <f t="shared" si="21"/>
        <v>0</v>
      </c>
      <c r="AL5">
        <f t="shared" si="22"/>
        <v>0</v>
      </c>
      <c r="AM5">
        <f t="shared" si="22"/>
        <v>0</v>
      </c>
      <c r="AN5">
        <f t="shared" si="23"/>
        <v>0</v>
      </c>
      <c r="AO5">
        <f t="shared" si="24"/>
        <v>3</v>
      </c>
      <c r="AP5" t="s">
        <v>63</v>
      </c>
      <c r="AQ5">
        <f>VLOOKUP($B5,Categories!$A$2:$O$48,2,0)</f>
        <v>0</v>
      </c>
      <c r="AR5">
        <f>VLOOKUP($B5,Categories!$A$2:$O$48,3,0)</f>
        <v>1</v>
      </c>
      <c r="AS5">
        <f>VLOOKUP($B5,Categories!$A$2:$O$48,4,0)</f>
        <v>0</v>
      </c>
      <c r="AT5">
        <f>VLOOKUP($B5,Categories!$A$2:$O$48,5,0)</f>
        <v>0</v>
      </c>
      <c r="AU5">
        <f>VLOOKUP($B5,Categories!$A$2:$O$48,6,0)</f>
        <v>0</v>
      </c>
      <c r="AV5">
        <f>VLOOKUP($B5,Categories!$A$2:$O$48,7,0)</f>
        <v>0</v>
      </c>
      <c r="AW5">
        <f>VLOOKUP($B5,Categories!$A$2:$O$48,8,0)</f>
        <v>0</v>
      </c>
      <c r="AX5">
        <f>VLOOKUP($B5,Categories!$A$2:$O$48,9,0)</f>
        <v>0</v>
      </c>
      <c r="AY5">
        <f>VLOOKUP($B5,Categories!$A$2:$O$48,10,0)</f>
        <v>0</v>
      </c>
      <c r="AZ5">
        <f>VLOOKUP($B5,Categories!$A$2:$O$48,11,0)</f>
        <v>0</v>
      </c>
      <c r="BA5">
        <f>VLOOKUP($B5,Categories!$A$2:$O$48,12,0)</f>
        <v>0</v>
      </c>
      <c r="BB5">
        <f>VLOOKUP($B5,Categories!$A$2:$O$48,13,0)</f>
        <v>0</v>
      </c>
      <c r="BC5">
        <f>VLOOKUP($B5,Categories!$A$2:$O$48,14,0)</f>
        <v>0</v>
      </c>
      <c r="BD5">
        <f>VLOOKUP($B5,Categories!$A$2:$O$48,15,0)</f>
        <v>0</v>
      </c>
      <c r="BE5">
        <f>VLOOKUP($B5,Categories!$A$2:$Z$48,16,0)</f>
        <v>2.4700000000000002</v>
      </c>
      <c r="BF5">
        <f t="shared" si="25"/>
        <v>0</v>
      </c>
    </row>
    <row r="6" spans="1:58" x14ac:dyDescent="0.25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M6" t="str">
        <f t="shared" si="0"/>
        <v>ELT</v>
      </c>
      <c r="N6" t="str">
        <f t="shared" si="1"/>
        <v/>
      </c>
      <c r="O6" t="str">
        <f t="shared" si="2"/>
        <v/>
      </c>
      <c r="P6">
        <f t="shared" si="3"/>
        <v>0</v>
      </c>
      <c r="Q6">
        <f t="shared" si="4"/>
        <v>0</v>
      </c>
      <c r="R6">
        <f t="shared" si="5"/>
        <v>0</v>
      </c>
      <c r="S6" t="str">
        <f t="shared" si="6"/>
        <v/>
      </c>
      <c r="T6" t="str">
        <f t="shared" si="7"/>
        <v/>
      </c>
      <c r="U6" t="str">
        <f t="shared" si="7"/>
        <v/>
      </c>
      <c r="V6" t="str">
        <f t="shared" si="8"/>
        <v/>
      </c>
      <c r="W6" t="str">
        <f t="shared" si="9"/>
        <v/>
      </c>
      <c r="X6" t="str">
        <f t="shared" si="10"/>
        <v/>
      </c>
      <c r="Y6">
        <f t="shared" si="11"/>
        <v>1</v>
      </c>
      <c r="Z6">
        <f t="shared" si="12"/>
        <v>1</v>
      </c>
      <c r="AA6">
        <f t="shared" si="13"/>
        <v>1</v>
      </c>
      <c r="AB6" t="str">
        <f t="shared" si="14"/>
        <v/>
      </c>
      <c r="AC6" t="str">
        <f>IF($AP6="Competitive",IF(J6="","",IF(J6=MAX($D6:$L6),1,0)),IF(J6="","",IF(J6=$AO6,1,0)))</f>
        <v/>
      </c>
      <c r="AD6" t="str">
        <f>IF($AP6="Competitive",IF(K6="","",IF(K6=MAX($D6:$L6),1,0)),IF(K6="","",IF(K6=$AO6,1,0)))</f>
        <v/>
      </c>
      <c r="AE6" t="str">
        <f t="shared" si="15"/>
        <v/>
      </c>
      <c r="AF6">
        <f t="shared" si="16"/>
        <v>0</v>
      </c>
      <c r="AG6">
        <f t="shared" si="17"/>
        <v>0</v>
      </c>
      <c r="AH6">
        <f t="shared" si="18"/>
        <v>1</v>
      </c>
      <c r="AI6">
        <f t="shared" si="19"/>
        <v>1</v>
      </c>
      <c r="AJ6">
        <f t="shared" si="20"/>
        <v>1</v>
      </c>
      <c r="AK6">
        <f t="shared" si="21"/>
        <v>0</v>
      </c>
      <c r="AL6">
        <f t="shared" si="22"/>
        <v>0</v>
      </c>
      <c r="AM6">
        <f t="shared" si="22"/>
        <v>0</v>
      </c>
      <c r="AN6">
        <f t="shared" si="23"/>
        <v>0</v>
      </c>
      <c r="AO6">
        <f t="shared" si="24"/>
        <v>3</v>
      </c>
      <c r="AP6" t="s">
        <v>62</v>
      </c>
      <c r="AQ6">
        <f>VLOOKUP($B6,Categories!$A$2:$O$48,2,0)</f>
        <v>0</v>
      </c>
      <c r="AR6">
        <f>VLOOKUP($B6,Categories!$A$2:$O$48,3,0)</f>
        <v>0</v>
      </c>
      <c r="AS6">
        <f>VLOOKUP($B6,Categories!$A$2:$O$48,4,0)</f>
        <v>0</v>
      </c>
      <c r="AT6">
        <f>VLOOKUP($B6,Categories!$A$2:$O$48,5,0)</f>
        <v>0</v>
      </c>
      <c r="AU6">
        <f>VLOOKUP($B6,Categories!$A$2:$O$48,6,0)</f>
        <v>0</v>
      </c>
      <c r="AV6">
        <f>VLOOKUP($B6,Categories!$A$2:$O$48,7,0)</f>
        <v>0</v>
      </c>
      <c r="AW6">
        <f>VLOOKUP($B6,Categories!$A$2:$O$48,8,0)</f>
        <v>0</v>
      </c>
      <c r="AX6">
        <f>VLOOKUP($B6,Categories!$A$2:$O$48,9,0)</f>
        <v>1</v>
      </c>
      <c r="AY6">
        <f>VLOOKUP($B6,Categories!$A$2:$O$48,10,0)</f>
        <v>0</v>
      </c>
      <c r="AZ6">
        <f>VLOOKUP($B6,Categories!$A$2:$O$48,11,0)</f>
        <v>1</v>
      </c>
      <c r="BA6">
        <f>VLOOKUP($B6,Categories!$A$2:$O$48,12,0)</f>
        <v>0</v>
      </c>
      <c r="BB6">
        <f>VLOOKUP($B6,Categories!$A$2:$O$48,13,0)</f>
        <v>0</v>
      </c>
      <c r="BC6">
        <f>VLOOKUP($B6,Categories!$A$2:$O$48,14,0)</f>
        <v>0</v>
      </c>
      <c r="BD6">
        <f>VLOOKUP($B6,Categories!$A$2:$O$48,15,0)</f>
        <v>1</v>
      </c>
      <c r="BE6">
        <f>VLOOKUP($B6,Categories!$A$2:$Z$48,16,0)</f>
        <v>3.01</v>
      </c>
      <c r="BF6">
        <f t="shared" si="25"/>
        <v>1</v>
      </c>
    </row>
    <row r="7" spans="1:58" x14ac:dyDescent="0.25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M7" t="str">
        <f t="shared" si="0"/>
        <v>ELT</v>
      </c>
      <c r="N7" t="str">
        <f t="shared" si="1"/>
        <v/>
      </c>
      <c r="O7" t="str">
        <f t="shared" si="2"/>
        <v/>
      </c>
      <c r="P7">
        <f t="shared" si="3"/>
        <v>1</v>
      </c>
      <c r="Q7">
        <f t="shared" si="4"/>
        <v>0</v>
      </c>
      <c r="R7">
        <f t="shared" si="5"/>
        <v>0</v>
      </c>
      <c r="S7" t="str">
        <f t="shared" si="6"/>
        <v/>
      </c>
      <c r="T7" t="str">
        <f t="shared" si="7"/>
        <v/>
      </c>
      <c r="U7" t="str">
        <f t="shared" si="7"/>
        <v/>
      </c>
      <c r="V7" t="str">
        <f t="shared" si="8"/>
        <v/>
      </c>
      <c r="W7" t="str">
        <f t="shared" si="9"/>
        <v/>
      </c>
      <c r="X7" t="str">
        <f t="shared" si="10"/>
        <v/>
      </c>
      <c r="Y7">
        <f t="shared" si="11"/>
        <v>0</v>
      </c>
      <c r="Z7">
        <f t="shared" si="12"/>
        <v>1</v>
      </c>
      <c r="AA7">
        <f t="shared" si="13"/>
        <v>0</v>
      </c>
      <c r="AB7" t="str">
        <f t="shared" si="14"/>
        <v/>
      </c>
      <c r="AC7" t="str">
        <f>IF($AP7="Competitive",IF(J7="","",IF(J7=MAX($D7:$L7),1,0)),IF(J7="","",IF(J7=$AO7,1,0)))</f>
        <v/>
      </c>
      <c r="AD7" t="str">
        <f>IF($AP7="Competitive",IF(K7="","",IF(K7=MAX($D7:$L7),1,0)),IF(K7="","",IF(K7=$AO7,1,0)))</f>
        <v/>
      </c>
      <c r="AE7" t="str">
        <f t="shared" si="15"/>
        <v/>
      </c>
      <c r="AF7">
        <f t="shared" si="16"/>
        <v>0</v>
      </c>
      <c r="AG7">
        <f t="shared" si="17"/>
        <v>0</v>
      </c>
      <c r="AH7">
        <f t="shared" si="18"/>
        <v>1</v>
      </c>
      <c r="AI7">
        <f t="shared" si="19"/>
        <v>1</v>
      </c>
      <c r="AJ7">
        <f t="shared" si="20"/>
        <v>1</v>
      </c>
      <c r="AK7">
        <f t="shared" si="21"/>
        <v>0</v>
      </c>
      <c r="AL7">
        <f t="shared" si="22"/>
        <v>0</v>
      </c>
      <c r="AM7">
        <f t="shared" si="22"/>
        <v>0</v>
      </c>
      <c r="AN7">
        <f t="shared" si="23"/>
        <v>0</v>
      </c>
      <c r="AO7">
        <f t="shared" si="24"/>
        <v>3</v>
      </c>
      <c r="AP7" t="s">
        <v>63</v>
      </c>
      <c r="AQ7">
        <f>VLOOKUP($B7,Categories!$A$2:$O$48,2,0)</f>
        <v>1</v>
      </c>
      <c r="AR7">
        <f>VLOOKUP($B7,Categories!$A$2:$O$48,3,0)</f>
        <v>0</v>
      </c>
      <c r="AS7">
        <f>VLOOKUP($B7,Categories!$A$2:$O$48,4,0)</f>
        <v>0</v>
      </c>
      <c r="AT7">
        <f>VLOOKUP($B7,Categories!$A$2:$O$48,5,0)</f>
        <v>0</v>
      </c>
      <c r="AU7">
        <f>VLOOKUP($B7,Categories!$A$2:$O$48,6,0)</f>
        <v>0</v>
      </c>
      <c r="AV7">
        <f>VLOOKUP($B7,Categories!$A$2:$O$48,7,0)</f>
        <v>1</v>
      </c>
      <c r="AW7">
        <f>VLOOKUP($B7,Categories!$A$2:$O$48,8,0)</f>
        <v>0</v>
      </c>
      <c r="AX7">
        <f>VLOOKUP($B7,Categories!$A$2:$O$48,9,0)</f>
        <v>0</v>
      </c>
      <c r="AY7">
        <f>VLOOKUP($B7,Categories!$A$2:$O$48,10,0)</f>
        <v>0</v>
      </c>
      <c r="AZ7">
        <f>VLOOKUP($B7,Categories!$A$2:$O$48,11,0)</f>
        <v>0</v>
      </c>
      <c r="BA7">
        <f>VLOOKUP($B7,Categories!$A$2:$O$48,12,0)</f>
        <v>0</v>
      </c>
      <c r="BB7">
        <f>VLOOKUP($B7,Categories!$A$2:$O$48,13,0)</f>
        <v>0</v>
      </c>
      <c r="BC7">
        <f>VLOOKUP($B7,Categories!$A$2:$O$48,14,0)</f>
        <v>0</v>
      </c>
      <c r="BD7">
        <f>VLOOKUP($B7,Categories!$A$2:$O$48,15,0)</f>
        <v>0</v>
      </c>
      <c r="BE7">
        <f>VLOOKUP($B7,Categories!$A$2:$Z$48,16,0)</f>
        <v>2.77</v>
      </c>
      <c r="BF7">
        <f t="shared" si="25"/>
        <v>0</v>
      </c>
    </row>
    <row r="8" spans="1:58" x14ac:dyDescent="0.25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M8" t="str">
        <f t="shared" si="0"/>
        <v>JLT</v>
      </c>
      <c r="N8">
        <f t="shared" si="1"/>
        <v>0</v>
      </c>
      <c r="O8" t="str">
        <f t="shared" si="2"/>
        <v/>
      </c>
      <c r="P8" t="str">
        <f t="shared" si="3"/>
        <v/>
      </c>
      <c r="Q8">
        <f t="shared" si="4"/>
        <v>0</v>
      </c>
      <c r="R8">
        <f t="shared" si="5"/>
        <v>0</v>
      </c>
      <c r="S8" t="str">
        <f t="shared" si="6"/>
        <v/>
      </c>
      <c r="T8" t="str">
        <f t="shared" si="7"/>
        <v/>
      </c>
      <c r="U8" t="str">
        <f t="shared" si="7"/>
        <v/>
      </c>
      <c r="V8" t="str">
        <f t="shared" si="8"/>
        <v/>
      </c>
      <c r="W8">
        <f t="shared" si="9"/>
        <v>1</v>
      </c>
      <c r="X8" t="str">
        <f t="shared" si="10"/>
        <v/>
      </c>
      <c r="Y8" t="str">
        <f t="shared" si="11"/>
        <v/>
      </c>
      <c r="Z8">
        <f t="shared" si="12"/>
        <v>1</v>
      </c>
      <c r="AA8">
        <f t="shared" si="13"/>
        <v>1</v>
      </c>
      <c r="AB8" t="str">
        <f t="shared" si="14"/>
        <v/>
      </c>
      <c r="AC8" t="str">
        <f>IF($AP8="Competitive",IF(J8="","",IF(J8=MAX($D8:$L8),1,0)),IF(J8="","",IF(J8=$AO8,1,0)))</f>
        <v/>
      </c>
      <c r="AD8" t="str">
        <f>IF($AP8="Competitive",IF(K8="","",IF(K8=MAX($D8:$L8),1,0)),IF(K8="","",IF(K8=$AO8,1,0)))</f>
        <v/>
      </c>
      <c r="AE8" t="str">
        <f t="shared" si="15"/>
        <v/>
      </c>
      <c r="AF8">
        <f t="shared" si="16"/>
        <v>1</v>
      </c>
      <c r="AG8">
        <f t="shared" si="17"/>
        <v>0</v>
      </c>
      <c r="AH8">
        <f t="shared" si="18"/>
        <v>0</v>
      </c>
      <c r="AI8">
        <f t="shared" si="19"/>
        <v>1</v>
      </c>
      <c r="AJ8">
        <f t="shared" si="20"/>
        <v>1</v>
      </c>
      <c r="AK8">
        <f t="shared" si="21"/>
        <v>0</v>
      </c>
      <c r="AL8">
        <f t="shared" si="22"/>
        <v>0</v>
      </c>
      <c r="AM8">
        <f t="shared" si="22"/>
        <v>0</v>
      </c>
      <c r="AN8">
        <f t="shared" si="23"/>
        <v>0</v>
      </c>
      <c r="AO8">
        <f t="shared" si="24"/>
        <v>3</v>
      </c>
      <c r="AP8" t="s">
        <v>62</v>
      </c>
      <c r="AQ8">
        <f>VLOOKUP($B8,Categories!$A$2:$O$48,2,0)</f>
        <v>0</v>
      </c>
      <c r="AR8">
        <f>VLOOKUP($B8,Categories!$A$2:$O$48,3,0)</f>
        <v>0</v>
      </c>
      <c r="AS8">
        <f>VLOOKUP($B8,Categories!$A$2:$O$48,4,0)</f>
        <v>0</v>
      </c>
      <c r="AT8">
        <f>VLOOKUP($B8,Categories!$A$2:$O$48,5,0)</f>
        <v>0</v>
      </c>
      <c r="AU8">
        <f>VLOOKUP($B8,Categories!$A$2:$O$48,6,0)</f>
        <v>0</v>
      </c>
      <c r="AV8">
        <f>VLOOKUP($B8,Categories!$A$2:$O$48,7,0)</f>
        <v>0</v>
      </c>
      <c r="AW8">
        <f>VLOOKUP($B8,Categories!$A$2:$O$48,8,0)</f>
        <v>0</v>
      </c>
      <c r="AX8">
        <f>VLOOKUP($B8,Categories!$A$2:$O$48,9,0)</f>
        <v>1</v>
      </c>
      <c r="AY8">
        <f>VLOOKUP($B8,Categories!$A$2:$O$48,10,0)</f>
        <v>0</v>
      </c>
      <c r="AZ8">
        <f>VLOOKUP($B8,Categories!$A$2:$O$48,11,0)</f>
        <v>1</v>
      </c>
      <c r="BA8">
        <f>VLOOKUP($B8,Categories!$A$2:$O$48,12,0)</f>
        <v>0</v>
      </c>
      <c r="BB8">
        <f>VLOOKUP($B8,Categories!$A$2:$O$48,13,0)</f>
        <v>0</v>
      </c>
      <c r="BC8">
        <f>VLOOKUP($B8,Categories!$A$2:$O$48,14,0)</f>
        <v>0</v>
      </c>
      <c r="BD8">
        <f>VLOOKUP($B8,Categories!$A$2:$O$48,15,0)</f>
        <v>1</v>
      </c>
      <c r="BE8">
        <f>VLOOKUP($B8,Categories!$A$2:$Z$48,16,0)</f>
        <v>3.01</v>
      </c>
      <c r="BF8">
        <f t="shared" si="25"/>
        <v>1</v>
      </c>
    </row>
    <row r="9" spans="1:58" x14ac:dyDescent="0.25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M9" t="str">
        <f t="shared" si="0"/>
        <v>JLT</v>
      </c>
      <c r="N9">
        <f t="shared" si="1"/>
        <v>0</v>
      </c>
      <c r="O9" t="str">
        <f t="shared" si="2"/>
        <v/>
      </c>
      <c r="P9" t="str">
        <f t="shared" si="3"/>
        <v/>
      </c>
      <c r="Q9">
        <f t="shared" si="4"/>
        <v>0</v>
      </c>
      <c r="R9">
        <f t="shared" si="5"/>
        <v>0</v>
      </c>
      <c r="S9" t="str">
        <f t="shared" si="6"/>
        <v/>
      </c>
      <c r="T9" t="str">
        <f t="shared" si="7"/>
        <v/>
      </c>
      <c r="U9" t="str">
        <f t="shared" si="7"/>
        <v/>
      </c>
      <c r="V9" t="str">
        <f t="shared" si="8"/>
        <v/>
      </c>
      <c r="W9">
        <f t="shared" si="9"/>
        <v>1</v>
      </c>
      <c r="X9" t="str">
        <f t="shared" si="10"/>
        <v/>
      </c>
      <c r="Y9" t="str">
        <f t="shared" si="11"/>
        <v/>
      </c>
      <c r="Z9">
        <f t="shared" si="12"/>
        <v>1</v>
      </c>
      <c r="AA9">
        <f t="shared" si="13"/>
        <v>1</v>
      </c>
      <c r="AB9" t="str">
        <f t="shared" si="14"/>
        <v/>
      </c>
      <c r="AC9" t="str">
        <f>IF($AP9="Competitive",IF(J9="","",IF(J9=MAX($D9:$L9),1,0)),IF(J9="","",IF(J9=$AO9,1,0)))</f>
        <v/>
      </c>
      <c r="AD9" t="str">
        <f>IF($AP9="Competitive",IF(K9="","",IF(K9=MAX($D9:$L9),1,0)),IF(K9="","",IF(K9=$AO9,1,0)))</f>
        <v/>
      </c>
      <c r="AE9" t="str">
        <f t="shared" si="15"/>
        <v/>
      </c>
      <c r="AF9">
        <f t="shared" si="16"/>
        <v>1</v>
      </c>
      <c r="AG9">
        <f t="shared" si="17"/>
        <v>0</v>
      </c>
      <c r="AH9">
        <f t="shared" si="18"/>
        <v>0</v>
      </c>
      <c r="AI9">
        <f t="shared" si="19"/>
        <v>1</v>
      </c>
      <c r="AJ9">
        <f t="shared" si="20"/>
        <v>1</v>
      </c>
      <c r="AK9">
        <f t="shared" si="21"/>
        <v>0</v>
      </c>
      <c r="AL9">
        <f t="shared" si="22"/>
        <v>0</v>
      </c>
      <c r="AM9">
        <f t="shared" si="22"/>
        <v>0</v>
      </c>
      <c r="AN9">
        <f t="shared" si="23"/>
        <v>0</v>
      </c>
      <c r="AO9">
        <f t="shared" si="24"/>
        <v>3</v>
      </c>
      <c r="AP9" t="s">
        <v>62</v>
      </c>
      <c r="AQ9">
        <f>VLOOKUP($B9,Categories!$A$2:$O$48,2,0)</f>
        <v>0</v>
      </c>
      <c r="AR9">
        <f>VLOOKUP($B9,Categories!$A$2:$O$48,3,0)</f>
        <v>0</v>
      </c>
      <c r="AS9">
        <f>VLOOKUP($B9,Categories!$A$2:$O$48,4,0)</f>
        <v>0</v>
      </c>
      <c r="AT9">
        <f>VLOOKUP($B9,Categories!$A$2:$O$48,5,0)</f>
        <v>0</v>
      </c>
      <c r="AU9">
        <f>VLOOKUP($B9,Categories!$A$2:$O$48,6,0)</f>
        <v>0</v>
      </c>
      <c r="AV9">
        <f>VLOOKUP($B9,Categories!$A$2:$O$48,7,0)</f>
        <v>0</v>
      </c>
      <c r="AW9">
        <f>VLOOKUP($B9,Categories!$A$2:$O$48,8,0)</f>
        <v>0</v>
      </c>
      <c r="AX9">
        <f>VLOOKUP($B9,Categories!$A$2:$O$48,9,0)</f>
        <v>1</v>
      </c>
      <c r="AY9">
        <f>VLOOKUP($B9,Categories!$A$2:$O$48,10,0)</f>
        <v>0</v>
      </c>
      <c r="AZ9">
        <f>VLOOKUP($B9,Categories!$A$2:$O$48,11,0)</f>
        <v>1</v>
      </c>
      <c r="BA9">
        <f>VLOOKUP($B9,Categories!$A$2:$O$48,12,0)</f>
        <v>0</v>
      </c>
      <c r="BB9">
        <f>VLOOKUP($B9,Categories!$A$2:$O$48,13,0)</f>
        <v>0</v>
      </c>
      <c r="BC9">
        <f>VLOOKUP($B9,Categories!$A$2:$O$48,14,0)</f>
        <v>0</v>
      </c>
      <c r="BD9">
        <f>VLOOKUP($B9,Categories!$A$2:$O$48,15,0)</f>
        <v>1</v>
      </c>
      <c r="BE9">
        <f>VLOOKUP($B9,Categories!$A$2:$Z$48,16,0)</f>
        <v>3.01</v>
      </c>
      <c r="BF9">
        <f t="shared" si="25"/>
        <v>0</v>
      </c>
    </row>
    <row r="10" spans="1:58" x14ac:dyDescent="0.25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M10" t="str">
        <f t="shared" si="0"/>
        <v>JLT</v>
      </c>
      <c r="N10">
        <f t="shared" si="1"/>
        <v>0</v>
      </c>
      <c r="O10" t="str">
        <f t="shared" si="2"/>
        <v/>
      </c>
      <c r="P10" t="str">
        <f t="shared" si="3"/>
        <v/>
      </c>
      <c r="Q10">
        <f t="shared" si="4"/>
        <v>0</v>
      </c>
      <c r="R10">
        <f t="shared" si="5"/>
        <v>0</v>
      </c>
      <c r="S10" t="str">
        <f t="shared" si="6"/>
        <v/>
      </c>
      <c r="T10" t="str">
        <f t="shared" si="7"/>
        <v/>
      </c>
      <c r="U10" t="str">
        <f t="shared" si="7"/>
        <v/>
      </c>
      <c r="V10" t="str">
        <f t="shared" si="8"/>
        <v/>
      </c>
      <c r="W10">
        <f t="shared" si="9"/>
        <v>1</v>
      </c>
      <c r="X10" t="str">
        <f t="shared" si="10"/>
        <v/>
      </c>
      <c r="Y10" t="str">
        <f t="shared" si="11"/>
        <v/>
      </c>
      <c r="Z10">
        <f t="shared" si="12"/>
        <v>1</v>
      </c>
      <c r="AA10">
        <f t="shared" si="13"/>
        <v>1</v>
      </c>
      <c r="AB10" t="str">
        <f t="shared" si="14"/>
        <v/>
      </c>
      <c r="AC10" t="str">
        <f>IF($AP10="Competitive",IF(J10="","",IF(J10=MAX($D10:$L10),1,0)),IF(J10="","",IF(J10=$AO10,1,0)))</f>
        <v/>
      </c>
      <c r="AD10" t="str">
        <f>IF($AP10="Competitive",IF(K10="","",IF(K10=MAX($D10:$L10),1,0)),IF(K10="","",IF(K10=$AO10,1,0)))</f>
        <v/>
      </c>
      <c r="AE10" t="str">
        <f t="shared" si="15"/>
        <v/>
      </c>
      <c r="AF10">
        <f t="shared" si="16"/>
        <v>1</v>
      </c>
      <c r="AG10">
        <f t="shared" si="17"/>
        <v>0</v>
      </c>
      <c r="AH10">
        <f t="shared" si="18"/>
        <v>0</v>
      </c>
      <c r="AI10">
        <f t="shared" si="19"/>
        <v>1</v>
      </c>
      <c r="AJ10">
        <f t="shared" si="20"/>
        <v>1</v>
      </c>
      <c r="AK10">
        <f t="shared" si="21"/>
        <v>0</v>
      </c>
      <c r="AL10">
        <f t="shared" si="22"/>
        <v>0</v>
      </c>
      <c r="AM10">
        <f t="shared" si="22"/>
        <v>0</v>
      </c>
      <c r="AN10">
        <f t="shared" si="23"/>
        <v>0</v>
      </c>
      <c r="AO10">
        <f t="shared" si="24"/>
        <v>3</v>
      </c>
      <c r="AP10" t="s">
        <v>62</v>
      </c>
      <c r="AQ10">
        <f>VLOOKUP($B10,Categories!$A$2:$O$48,2,0)</f>
        <v>0</v>
      </c>
      <c r="AR10">
        <f>VLOOKUP($B10,Categories!$A$2:$O$48,3,0)</f>
        <v>0</v>
      </c>
      <c r="AS10">
        <f>VLOOKUP($B10,Categories!$A$2:$O$48,4,0)</f>
        <v>0</v>
      </c>
      <c r="AT10">
        <f>VLOOKUP($B10,Categories!$A$2:$O$48,5,0)</f>
        <v>0</v>
      </c>
      <c r="AU10">
        <f>VLOOKUP($B10,Categories!$A$2:$O$48,6,0)</f>
        <v>0</v>
      </c>
      <c r="AV10">
        <f>VLOOKUP($B10,Categories!$A$2:$O$48,7,0)</f>
        <v>0</v>
      </c>
      <c r="AW10">
        <f>VLOOKUP($B10,Categories!$A$2:$O$48,8,0)</f>
        <v>0</v>
      </c>
      <c r="AX10">
        <f>VLOOKUP($B10,Categories!$A$2:$O$48,9,0)</f>
        <v>1</v>
      </c>
      <c r="AY10">
        <f>VLOOKUP($B10,Categories!$A$2:$O$48,10,0)</f>
        <v>0</v>
      </c>
      <c r="AZ10">
        <f>VLOOKUP($B10,Categories!$A$2:$O$48,11,0)</f>
        <v>1</v>
      </c>
      <c r="BA10">
        <f>VLOOKUP($B10,Categories!$A$2:$O$48,12,0)</f>
        <v>0</v>
      </c>
      <c r="BB10">
        <f>VLOOKUP($B10,Categories!$A$2:$O$48,13,0)</f>
        <v>0</v>
      </c>
      <c r="BC10">
        <f>VLOOKUP($B10,Categories!$A$2:$O$48,14,0)</f>
        <v>0</v>
      </c>
      <c r="BD10">
        <f>VLOOKUP($B10,Categories!$A$2:$O$48,15,0)</f>
        <v>1</v>
      </c>
      <c r="BE10">
        <f>VLOOKUP($B10,Categories!$A$2:$Z$48,16,0)</f>
        <v>3.01</v>
      </c>
      <c r="BF10">
        <f t="shared" si="25"/>
        <v>0</v>
      </c>
    </row>
    <row r="11" spans="1:58" x14ac:dyDescent="0.25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M11" t="str">
        <f t="shared" si="0"/>
        <v>JLT</v>
      </c>
      <c r="N11">
        <f t="shared" si="1"/>
        <v>1</v>
      </c>
      <c r="O11" t="str">
        <f t="shared" si="2"/>
        <v/>
      </c>
      <c r="P11" t="str">
        <f t="shared" si="3"/>
        <v/>
      </c>
      <c r="Q11">
        <f t="shared" si="4"/>
        <v>0</v>
      </c>
      <c r="R11">
        <f t="shared" si="5"/>
        <v>0</v>
      </c>
      <c r="S11" t="str">
        <f t="shared" si="6"/>
        <v/>
      </c>
      <c r="T11" t="str">
        <f t="shared" si="7"/>
        <v/>
      </c>
      <c r="U11" t="str">
        <f t="shared" si="7"/>
        <v/>
      </c>
      <c r="V11" t="str">
        <f t="shared" si="8"/>
        <v/>
      </c>
      <c r="W11">
        <f t="shared" si="9"/>
        <v>0</v>
      </c>
      <c r="X11" t="str">
        <f t="shared" si="10"/>
        <v/>
      </c>
      <c r="Y11" t="str">
        <f t="shared" si="11"/>
        <v/>
      </c>
      <c r="Z11">
        <f t="shared" si="12"/>
        <v>1</v>
      </c>
      <c r="AA11">
        <f t="shared" si="13"/>
        <v>1</v>
      </c>
      <c r="AB11" t="str">
        <f t="shared" si="14"/>
        <v/>
      </c>
      <c r="AC11" t="str">
        <f>IF($AP11="Competitive",IF(J11="","",IF(J11=MAX($D11:$L11),1,0)),IF(J11="","",IF(J11=$AO11,1,0)))</f>
        <v/>
      </c>
      <c r="AD11" t="str">
        <f>IF($AP11="Competitive",IF(K11="","",IF(K11=MAX($D11:$L11),1,0)),IF(K11="","",IF(K11=$AO11,1,0)))</f>
        <v/>
      </c>
      <c r="AE11" t="str">
        <f t="shared" si="15"/>
        <v/>
      </c>
      <c r="AF11">
        <f t="shared" si="16"/>
        <v>1</v>
      </c>
      <c r="AG11">
        <f t="shared" si="17"/>
        <v>0</v>
      </c>
      <c r="AH11">
        <f t="shared" si="18"/>
        <v>0</v>
      </c>
      <c r="AI11">
        <f t="shared" si="19"/>
        <v>1</v>
      </c>
      <c r="AJ11">
        <f t="shared" si="20"/>
        <v>1</v>
      </c>
      <c r="AK11">
        <f t="shared" si="21"/>
        <v>0</v>
      </c>
      <c r="AL11">
        <f t="shared" si="22"/>
        <v>0</v>
      </c>
      <c r="AM11">
        <f t="shared" si="22"/>
        <v>0</v>
      </c>
      <c r="AN11">
        <f t="shared" si="23"/>
        <v>0</v>
      </c>
      <c r="AO11">
        <f t="shared" si="24"/>
        <v>3</v>
      </c>
      <c r="AP11" t="s">
        <v>63</v>
      </c>
      <c r="AQ11">
        <f>VLOOKUP($B11,Categories!$A$2:$O$48,2,0)</f>
        <v>0</v>
      </c>
      <c r="AR11">
        <f>VLOOKUP($B11,Categories!$A$2:$O$48,3,0)</f>
        <v>0</v>
      </c>
      <c r="AS11">
        <f>VLOOKUP($B11,Categories!$A$2:$O$48,4,0)</f>
        <v>0</v>
      </c>
      <c r="AT11">
        <f>VLOOKUP($B11,Categories!$A$2:$O$48,5,0)</f>
        <v>0</v>
      </c>
      <c r="AU11">
        <f>VLOOKUP($B11,Categories!$A$2:$O$48,6,0)</f>
        <v>1</v>
      </c>
      <c r="AV11">
        <f>VLOOKUP($B11,Categories!$A$2:$O$48,7,0)</f>
        <v>0</v>
      </c>
      <c r="AW11">
        <f>VLOOKUP($B11,Categories!$A$2:$O$48,8,0)</f>
        <v>0</v>
      </c>
      <c r="AX11">
        <f>VLOOKUP($B11,Categories!$A$2:$O$48,9,0)</f>
        <v>0</v>
      </c>
      <c r="AY11">
        <f>VLOOKUP($B11,Categories!$A$2:$O$48,10,0)</f>
        <v>0</v>
      </c>
      <c r="AZ11">
        <f>VLOOKUP($B11,Categories!$A$2:$O$48,11,0)</f>
        <v>0</v>
      </c>
      <c r="BA11">
        <f>VLOOKUP($B11,Categories!$A$2:$O$48,12,0)</f>
        <v>0</v>
      </c>
      <c r="BB11">
        <f>VLOOKUP($B11,Categories!$A$2:$O$48,13,0)</f>
        <v>1</v>
      </c>
      <c r="BC11">
        <f>VLOOKUP($B11,Categories!$A$2:$O$48,14,0)</f>
        <v>0</v>
      </c>
      <c r="BD11">
        <f>VLOOKUP($B11,Categories!$A$2:$O$48,15,0)</f>
        <v>0</v>
      </c>
      <c r="BE11">
        <f>VLOOKUP($B11,Categories!$A$2:$Z$48,16,0)</f>
        <v>3.21</v>
      </c>
      <c r="BF11">
        <f t="shared" si="25"/>
        <v>1</v>
      </c>
    </row>
    <row r="12" spans="1:58" x14ac:dyDescent="0.25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M12" t="str">
        <f t="shared" si="0"/>
        <v>JELT</v>
      </c>
      <c r="N12">
        <f t="shared" si="1"/>
        <v>0</v>
      </c>
      <c r="O12" t="str">
        <f t="shared" si="2"/>
        <v/>
      </c>
      <c r="P12">
        <f t="shared" si="3"/>
        <v>1</v>
      </c>
      <c r="Q12">
        <f t="shared" si="4"/>
        <v>0</v>
      </c>
      <c r="R12">
        <f t="shared" si="5"/>
        <v>0</v>
      </c>
      <c r="S12" t="str">
        <f t="shared" si="6"/>
        <v/>
      </c>
      <c r="T12" t="str">
        <f t="shared" si="7"/>
        <v/>
      </c>
      <c r="U12" t="str">
        <f t="shared" si="7"/>
        <v/>
      </c>
      <c r="V12" t="str">
        <f t="shared" si="8"/>
        <v/>
      </c>
      <c r="W12">
        <f t="shared" si="9"/>
        <v>0</v>
      </c>
      <c r="X12" t="str">
        <f t="shared" si="10"/>
        <v/>
      </c>
      <c r="Y12">
        <f t="shared" si="11"/>
        <v>0</v>
      </c>
      <c r="Z12">
        <f t="shared" si="12"/>
        <v>1</v>
      </c>
      <c r="AA12">
        <f t="shared" si="13"/>
        <v>0</v>
      </c>
      <c r="AB12" t="str">
        <f t="shared" si="14"/>
        <v/>
      </c>
      <c r="AC12" t="str">
        <f>IF($AP12="Competitive",IF(J12="","",IF(J12=MAX($D12:$L12),1,0)),IF(J12="","",IF(J12=$AO12,1,0)))</f>
        <v/>
      </c>
      <c r="AD12" t="str">
        <f>IF($AP12="Competitive",IF(K12="","",IF(K12=MAX($D12:$L12),1,0)),IF(K12="","",IF(K12=$AO12,1,0)))</f>
        <v/>
      </c>
      <c r="AE12" t="str">
        <f t="shared" si="15"/>
        <v/>
      </c>
      <c r="AF12">
        <f t="shared" si="16"/>
        <v>1</v>
      </c>
      <c r="AG12">
        <f t="shared" si="17"/>
        <v>0</v>
      </c>
      <c r="AH12">
        <f t="shared" si="18"/>
        <v>1</v>
      </c>
      <c r="AI12">
        <f t="shared" si="19"/>
        <v>1</v>
      </c>
      <c r="AJ12">
        <f t="shared" si="20"/>
        <v>1</v>
      </c>
      <c r="AK12">
        <f t="shared" si="21"/>
        <v>0</v>
      </c>
      <c r="AL12">
        <f t="shared" si="22"/>
        <v>0</v>
      </c>
      <c r="AM12">
        <f t="shared" si="22"/>
        <v>0</v>
      </c>
      <c r="AN12">
        <f t="shared" si="23"/>
        <v>0</v>
      </c>
      <c r="AO12">
        <f t="shared" si="24"/>
        <v>4</v>
      </c>
      <c r="AP12" t="s">
        <v>63</v>
      </c>
      <c r="AQ12">
        <f>VLOOKUP($B12,Categories!$A$2:$O$48,2,0)</f>
        <v>0</v>
      </c>
      <c r="AR12">
        <f>VLOOKUP($B12,Categories!$A$2:$O$48,3,0)</f>
        <v>0</v>
      </c>
      <c r="AS12">
        <f>VLOOKUP($B12,Categories!$A$2:$O$48,4,0)</f>
        <v>1</v>
      </c>
      <c r="AT12">
        <f>VLOOKUP($B12,Categories!$A$2:$O$48,5,0)</f>
        <v>0</v>
      </c>
      <c r="AU12">
        <f>VLOOKUP($B12,Categories!$A$2:$O$48,6,0)</f>
        <v>1</v>
      </c>
      <c r="AV12">
        <f>VLOOKUP($B12,Categories!$A$2:$O$48,7,0)</f>
        <v>0</v>
      </c>
      <c r="AW12">
        <f>VLOOKUP($B12,Categories!$A$2:$O$48,8,0)</f>
        <v>1</v>
      </c>
      <c r="AX12">
        <f>VLOOKUP($B12,Categories!$A$2:$O$48,9,0)</f>
        <v>0</v>
      </c>
      <c r="AY12">
        <f>VLOOKUP($B12,Categories!$A$2:$O$48,10,0)</f>
        <v>0</v>
      </c>
      <c r="AZ12">
        <f>VLOOKUP($B12,Categories!$A$2:$O$48,11,0)</f>
        <v>0</v>
      </c>
      <c r="BA12">
        <f>VLOOKUP($B12,Categories!$A$2:$O$48,12,0)</f>
        <v>0</v>
      </c>
      <c r="BB12">
        <f>VLOOKUP($B12,Categories!$A$2:$O$48,13,0)</f>
        <v>0</v>
      </c>
      <c r="BC12">
        <f>VLOOKUP($B12,Categories!$A$2:$O$48,14,0)</f>
        <v>0</v>
      </c>
      <c r="BD12">
        <f>VLOOKUP($B12,Categories!$A$2:$O$48,15,0)</f>
        <v>0</v>
      </c>
      <c r="BE12">
        <f>VLOOKUP($B12,Categories!$A$2:$Z$48,16,0)</f>
        <v>3.4</v>
      </c>
      <c r="BF12">
        <f t="shared" si="25"/>
        <v>1</v>
      </c>
    </row>
    <row r="13" spans="1:58" x14ac:dyDescent="0.25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M13" t="str">
        <f t="shared" si="0"/>
        <v>ELT</v>
      </c>
      <c r="N13" t="str">
        <f t="shared" si="1"/>
        <v/>
      </c>
      <c r="O13" t="str">
        <f t="shared" si="2"/>
        <v/>
      </c>
      <c r="P13">
        <f t="shared" si="3"/>
        <v>0</v>
      </c>
      <c r="Q13">
        <f t="shared" si="4"/>
        <v>0</v>
      </c>
      <c r="R13">
        <f t="shared" si="5"/>
        <v>1</v>
      </c>
      <c r="S13" t="str">
        <f t="shared" si="6"/>
        <v/>
      </c>
      <c r="T13" t="str">
        <f t="shared" si="7"/>
        <v/>
      </c>
      <c r="U13" t="str">
        <f t="shared" si="7"/>
        <v/>
      </c>
      <c r="V13" t="str">
        <f t="shared" si="8"/>
        <v/>
      </c>
      <c r="W13" t="str">
        <f t="shared" si="9"/>
        <v/>
      </c>
      <c r="X13" t="str">
        <f t="shared" si="10"/>
        <v/>
      </c>
      <c r="Y13">
        <f t="shared" si="11"/>
        <v>0</v>
      </c>
      <c r="Z13">
        <f t="shared" si="12"/>
        <v>1</v>
      </c>
      <c r="AA13">
        <f t="shared" si="13"/>
        <v>0</v>
      </c>
      <c r="AB13" t="str">
        <f t="shared" si="14"/>
        <v/>
      </c>
      <c r="AC13" t="str">
        <f>IF($AP13="Competitive",IF(J13="","",IF(J13=MAX($D13:$L13),1,0)),IF(J13="","",IF(J13=$AO13,1,0)))</f>
        <v/>
      </c>
      <c r="AD13" t="str">
        <f>IF($AP13="Competitive",IF(K13="","",IF(K13=MAX($D13:$L13),1,0)),IF(K13="","",IF(K13=$AO13,1,0)))</f>
        <v/>
      </c>
      <c r="AE13" t="str">
        <f t="shared" si="15"/>
        <v/>
      </c>
      <c r="AF13">
        <f t="shared" si="16"/>
        <v>0</v>
      </c>
      <c r="AG13">
        <f t="shared" si="17"/>
        <v>0</v>
      </c>
      <c r="AH13">
        <f t="shared" si="18"/>
        <v>1</v>
      </c>
      <c r="AI13">
        <f t="shared" si="19"/>
        <v>1</v>
      </c>
      <c r="AJ13">
        <f t="shared" si="20"/>
        <v>1</v>
      </c>
      <c r="AK13">
        <f t="shared" si="21"/>
        <v>0</v>
      </c>
      <c r="AL13">
        <f t="shared" si="22"/>
        <v>0</v>
      </c>
      <c r="AM13">
        <f t="shared" si="22"/>
        <v>0</v>
      </c>
      <c r="AN13">
        <f t="shared" si="23"/>
        <v>0</v>
      </c>
      <c r="AO13">
        <f t="shared" si="24"/>
        <v>3</v>
      </c>
      <c r="AP13" t="s">
        <v>63</v>
      </c>
      <c r="AQ13">
        <f>VLOOKUP($B13,Categories!$A$2:$O$48,2,0)</f>
        <v>0</v>
      </c>
      <c r="AR13">
        <f>VLOOKUP($B13,Categories!$A$2:$O$48,3,0)</f>
        <v>1</v>
      </c>
      <c r="AS13">
        <f>VLOOKUP($B13,Categories!$A$2:$O$48,4,0)</f>
        <v>0</v>
      </c>
      <c r="AT13">
        <f>VLOOKUP($B13,Categories!$A$2:$O$48,5,0)</f>
        <v>0</v>
      </c>
      <c r="AU13">
        <f>VLOOKUP($B13,Categories!$A$2:$O$48,6,0)</f>
        <v>0</v>
      </c>
      <c r="AV13">
        <f>VLOOKUP($B13,Categories!$A$2:$O$48,7,0)</f>
        <v>0</v>
      </c>
      <c r="AW13">
        <f>VLOOKUP($B13,Categories!$A$2:$O$48,8,0)</f>
        <v>0</v>
      </c>
      <c r="AX13">
        <f>VLOOKUP($B13,Categories!$A$2:$O$48,9,0)</f>
        <v>0</v>
      </c>
      <c r="AY13">
        <f>VLOOKUP($B13,Categories!$A$2:$O$48,10,0)</f>
        <v>0</v>
      </c>
      <c r="AZ13">
        <f>VLOOKUP($B13,Categories!$A$2:$O$48,11,0)</f>
        <v>0</v>
      </c>
      <c r="BA13">
        <f>VLOOKUP($B13,Categories!$A$2:$O$48,12,0)</f>
        <v>0</v>
      </c>
      <c r="BB13">
        <f>VLOOKUP($B13,Categories!$A$2:$O$48,13,0)</f>
        <v>0</v>
      </c>
      <c r="BC13">
        <f>VLOOKUP($B13,Categories!$A$2:$O$48,14,0)</f>
        <v>0</v>
      </c>
      <c r="BD13">
        <f>VLOOKUP($B13,Categories!$A$2:$O$48,15,0)</f>
        <v>0</v>
      </c>
      <c r="BE13">
        <f>VLOOKUP($B13,Categories!$A$2:$Z$48,16,0)</f>
        <v>2.4700000000000002</v>
      </c>
      <c r="BF13">
        <f t="shared" si="25"/>
        <v>0</v>
      </c>
    </row>
    <row r="14" spans="1:58" x14ac:dyDescent="0.25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M14" t="str">
        <f t="shared" si="0"/>
        <v>JLT</v>
      </c>
      <c r="N14">
        <f t="shared" si="1"/>
        <v>0</v>
      </c>
      <c r="O14" t="str">
        <f t="shared" si="2"/>
        <v/>
      </c>
      <c r="P14" t="str">
        <f t="shared" si="3"/>
        <v/>
      </c>
      <c r="Q14">
        <f t="shared" si="4"/>
        <v>0</v>
      </c>
      <c r="R14">
        <f t="shared" si="5"/>
        <v>1</v>
      </c>
      <c r="S14" t="str">
        <f t="shared" si="6"/>
        <v/>
      </c>
      <c r="T14" t="str">
        <f t="shared" si="7"/>
        <v/>
      </c>
      <c r="U14" t="str">
        <f t="shared" si="7"/>
        <v/>
      </c>
      <c r="V14" t="str">
        <f t="shared" si="8"/>
        <v/>
      </c>
      <c r="W14">
        <f t="shared" si="9"/>
        <v>0</v>
      </c>
      <c r="X14" t="str">
        <f t="shared" si="10"/>
        <v/>
      </c>
      <c r="Y14" t="str">
        <f t="shared" si="11"/>
        <v/>
      </c>
      <c r="Z14">
        <f t="shared" si="12"/>
        <v>1</v>
      </c>
      <c r="AA14">
        <f t="shared" si="13"/>
        <v>0</v>
      </c>
      <c r="AB14" t="str">
        <f t="shared" si="14"/>
        <v/>
      </c>
      <c r="AC14" t="str">
        <f>IF($AP14="Competitive",IF(J14="","",IF(J14=MAX($D14:$L14),1,0)),IF(J14="","",IF(J14=$AO14,1,0)))</f>
        <v/>
      </c>
      <c r="AD14" t="str">
        <f>IF($AP14="Competitive",IF(K14="","",IF(K14=MAX($D14:$L14),1,0)),IF(K14="","",IF(K14=$AO14,1,0)))</f>
        <v/>
      </c>
      <c r="AE14" t="str">
        <f t="shared" si="15"/>
        <v/>
      </c>
      <c r="AF14">
        <f t="shared" si="16"/>
        <v>1</v>
      </c>
      <c r="AG14">
        <f t="shared" si="17"/>
        <v>0</v>
      </c>
      <c r="AH14">
        <f t="shared" si="18"/>
        <v>0</v>
      </c>
      <c r="AI14">
        <f t="shared" si="19"/>
        <v>1</v>
      </c>
      <c r="AJ14">
        <f t="shared" si="20"/>
        <v>1</v>
      </c>
      <c r="AK14">
        <f t="shared" si="21"/>
        <v>0</v>
      </c>
      <c r="AL14">
        <f t="shared" si="22"/>
        <v>0</v>
      </c>
      <c r="AM14">
        <f t="shared" si="22"/>
        <v>0</v>
      </c>
      <c r="AN14">
        <f t="shared" si="23"/>
        <v>0</v>
      </c>
      <c r="AO14">
        <f t="shared" si="24"/>
        <v>3</v>
      </c>
      <c r="AP14" t="s">
        <v>63</v>
      </c>
      <c r="AQ14">
        <f>VLOOKUP($B14,Categories!$A$2:$O$48,2,0)</f>
        <v>0</v>
      </c>
      <c r="AR14">
        <f>VLOOKUP($B14,Categories!$A$2:$O$48,3,0)</f>
        <v>0</v>
      </c>
      <c r="AS14">
        <f>VLOOKUP($B14,Categories!$A$2:$O$48,4,0)</f>
        <v>0</v>
      </c>
      <c r="AT14">
        <f>VLOOKUP($B14,Categories!$A$2:$O$48,5,0)</f>
        <v>0</v>
      </c>
      <c r="AU14">
        <f>VLOOKUP($B14,Categories!$A$2:$O$48,6,0)</f>
        <v>0</v>
      </c>
      <c r="AV14">
        <f>VLOOKUP($B14,Categories!$A$2:$O$48,7,0)</f>
        <v>0</v>
      </c>
      <c r="AW14">
        <f>VLOOKUP($B14,Categories!$A$2:$O$48,8,0)</f>
        <v>0</v>
      </c>
      <c r="AX14">
        <f>VLOOKUP($B14,Categories!$A$2:$O$48,9,0)</f>
        <v>0</v>
      </c>
      <c r="AY14">
        <f>VLOOKUP($B14,Categories!$A$2:$O$48,10,0)</f>
        <v>1</v>
      </c>
      <c r="AZ14">
        <f>VLOOKUP($B14,Categories!$A$2:$O$48,11,0)</f>
        <v>0</v>
      </c>
      <c r="BA14">
        <f>VLOOKUP($B14,Categories!$A$2:$O$48,12,0)</f>
        <v>0</v>
      </c>
      <c r="BB14">
        <f>VLOOKUP($B14,Categories!$A$2:$O$48,13,0)</f>
        <v>0</v>
      </c>
      <c r="BC14">
        <f>VLOOKUP($B14,Categories!$A$2:$O$48,14,0)</f>
        <v>0</v>
      </c>
      <c r="BD14">
        <f>VLOOKUP($B14,Categories!$A$2:$O$48,15,0)</f>
        <v>0</v>
      </c>
      <c r="BE14">
        <f>VLOOKUP($B14,Categories!$A$2:$Z$48,16,0)</f>
        <v>2.15</v>
      </c>
      <c r="BF14">
        <f t="shared" si="25"/>
        <v>0</v>
      </c>
    </row>
    <row r="15" spans="1:58" x14ac:dyDescent="0.25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M15" t="str">
        <f t="shared" si="0"/>
        <v>JLT</v>
      </c>
      <c r="N15">
        <f t="shared" si="1"/>
        <v>1</v>
      </c>
      <c r="O15" t="str">
        <f t="shared" si="2"/>
        <v/>
      </c>
      <c r="P15" t="str">
        <f t="shared" si="3"/>
        <v/>
      </c>
      <c r="Q15">
        <f t="shared" si="4"/>
        <v>0</v>
      </c>
      <c r="R15">
        <f t="shared" si="5"/>
        <v>0</v>
      </c>
      <c r="S15" t="str">
        <f t="shared" si="6"/>
        <v/>
      </c>
      <c r="T15" t="str">
        <f t="shared" si="7"/>
        <v/>
      </c>
      <c r="U15" t="str">
        <f t="shared" si="7"/>
        <v/>
      </c>
      <c r="V15" t="str">
        <f t="shared" si="8"/>
        <v/>
      </c>
      <c r="W15">
        <f t="shared" si="9"/>
        <v>0</v>
      </c>
      <c r="X15" t="str">
        <f t="shared" si="10"/>
        <v/>
      </c>
      <c r="Y15" t="str">
        <f t="shared" si="11"/>
        <v/>
      </c>
      <c r="Z15">
        <f t="shared" si="12"/>
        <v>1</v>
      </c>
      <c r="AA15">
        <f t="shared" si="13"/>
        <v>0</v>
      </c>
      <c r="AB15" t="str">
        <f t="shared" si="14"/>
        <v/>
      </c>
      <c r="AC15" t="str">
        <f>IF($AP15="Competitive",IF(J15="","",IF(J15=MAX($D15:$L15),1,0)),IF(J15="","",IF(J15=$AO15,1,0)))</f>
        <v/>
      </c>
      <c r="AD15" t="str">
        <f>IF($AP15="Competitive",IF(K15="","",IF(K15=MAX($D15:$L15),1,0)),IF(K15="","",IF(K15=$AO15,1,0)))</f>
        <v/>
      </c>
      <c r="AE15" t="str">
        <f t="shared" si="15"/>
        <v/>
      </c>
      <c r="AF15">
        <f t="shared" si="16"/>
        <v>1</v>
      </c>
      <c r="AG15">
        <f t="shared" si="17"/>
        <v>0</v>
      </c>
      <c r="AH15">
        <f t="shared" si="18"/>
        <v>0</v>
      </c>
      <c r="AI15">
        <f t="shared" si="19"/>
        <v>1</v>
      </c>
      <c r="AJ15">
        <f t="shared" si="20"/>
        <v>1</v>
      </c>
      <c r="AK15">
        <f t="shared" si="21"/>
        <v>0</v>
      </c>
      <c r="AL15">
        <f t="shared" si="22"/>
        <v>0</v>
      </c>
      <c r="AM15">
        <f t="shared" si="22"/>
        <v>0</v>
      </c>
      <c r="AN15">
        <f t="shared" si="23"/>
        <v>0</v>
      </c>
      <c r="AO15">
        <f t="shared" si="24"/>
        <v>3</v>
      </c>
      <c r="AP15" t="s">
        <v>63</v>
      </c>
      <c r="AQ15">
        <f>VLOOKUP($B15,Categories!$A$2:$O$48,2,0)</f>
        <v>0</v>
      </c>
      <c r="AR15">
        <f>VLOOKUP($B15,Categories!$A$2:$O$48,3,0)</f>
        <v>0</v>
      </c>
      <c r="AS15">
        <f>VLOOKUP($B15,Categories!$A$2:$O$48,4,0)</f>
        <v>0</v>
      </c>
      <c r="AT15">
        <f>VLOOKUP($B15,Categories!$A$2:$O$48,5,0)</f>
        <v>0</v>
      </c>
      <c r="AU15">
        <f>VLOOKUP($B15,Categories!$A$2:$O$48,6,0)</f>
        <v>0</v>
      </c>
      <c r="AV15">
        <f>VLOOKUP($B15,Categories!$A$2:$O$48,7,0)</f>
        <v>0</v>
      </c>
      <c r="AW15">
        <f>VLOOKUP($B15,Categories!$A$2:$O$48,8,0)</f>
        <v>0</v>
      </c>
      <c r="AX15">
        <f>VLOOKUP($B15,Categories!$A$2:$O$48,9,0)</f>
        <v>0</v>
      </c>
      <c r="AY15">
        <f>VLOOKUP($B15,Categories!$A$2:$O$48,10,0)</f>
        <v>1</v>
      </c>
      <c r="AZ15">
        <f>VLOOKUP($B15,Categories!$A$2:$O$48,11,0)</f>
        <v>0</v>
      </c>
      <c r="BA15">
        <f>VLOOKUP($B15,Categories!$A$2:$O$48,12,0)</f>
        <v>0</v>
      </c>
      <c r="BB15">
        <f>VLOOKUP($B15,Categories!$A$2:$O$48,13,0)</f>
        <v>0</v>
      </c>
      <c r="BC15">
        <f>VLOOKUP($B15,Categories!$A$2:$O$48,14,0)</f>
        <v>0</v>
      </c>
      <c r="BD15">
        <f>VLOOKUP($B15,Categories!$A$2:$O$48,15,0)</f>
        <v>0</v>
      </c>
      <c r="BE15">
        <f>VLOOKUP($B15,Categories!$A$2:$Z$48,16,0)</f>
        <v>2.15</v>
      </c>
      <c r="BF15">
        <f t="shared" si="25"/>
        <v>0</v>
      </c>
    </row>
    <row r="16" spans="1:58" x14ac:dyDescent="0.25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M16" t="str">
        <f t="shared" si="0"/>
        <v>JELT</v>
      </c>
      <c r="N16">
        <f t="shared" si="1"/>
        <v>1</v>
      </c>
      <c r="O16" t="str">
        <f t="shared" si="2"/>
        <v/>
      </c>
      <c r="P16">
        <f t="shared" si="3"/>
        <v>0</v>
      </c>
      <c r="Q16">
        <f t="shared" si="4"/>
        <v>0</v>
      </c>
      <c r="R16">
        <f t="shared" si="5"/>
        <v>0</v>
      </c>
      <c r="S16" t="str">
        <f t="shared" si="6"/>
        <v/>
      </c>
      <c r="T16" t="str">
        <f t="shared" si="7"/>
        <v/>
      </c>
      <c r="U16" t="str">
        <f t="shared" si="7"/>
        <v/>
      </c>
      <c r="V16" t="str">
        <f t="shared" si="8"/>
        <v/>
      </c>
      <c r="W16">
        <f t="shared" si="9"/>
        <v>0</v>
      </c>
      <c r="X16" t="str">
        <f t="shared" si="10"/>
        <v/>
      </c>
      <c r="Y16">
        <f t="shared" si="11"/>
        <v>0</v>
      </c>
      <c r="Z16">
        <f t="shared" si="12"/>
        <v>0</v>
      </c>
      <c r="AA16">
        <f t="shared" si="13"/>
        <v>1</v>
      </c>
      <c r="AB16" t="str">
        <f t="shared" si="14"/>
        <v/>
      </c>
      <c r="AC16" t="str">
        <f>IF($AP16="Competitive",IF(J16="","",IF(J16=MAX($D16:$L16),1,0)),IF(J16="","",IF(J16=$AO16,1,0)))</f>
        <v/>
      </c>
      <c r="AD16" t="str">
        <f>IF($AP16="Competitive",IF(K16="","",IF(K16=MAX($D16:$L16),1,0)),IF(K16="","",IF(K16=$AO16,1,0)))</f>
        <v/>
      </c>
      <c r="AE16" t="str">
        <f t="shared" si="15"/>
        <v/>
      </c>
      <c r="AF16">
        <f t="shared" si="16"/>
        <v>1</v>
      </c>
      <c r="AG16">
        <f t="shared" si="17"/>
        <v>0</v>
      </c>
      <c r="AH16">
        <f t="shared" si="18"/>
        <v>1</v>
      </c>
      <c r="AI16">
        <f t="shared" si="19"/>
        <v>1</v>
      </c>
      <c r="AJ16">
        <f t="shared" si="20"/>
        <v>1</v>
      </c>
      <c r="AK16">
        <f t="shared" si="21"/>
        <v>0</v>
      </c>
      <c r="AL16">
        <f t="shared" si="22"/>
        <v>0</v>
      </c>
      <c r="AM16">
        <f t="shared" si="22"/>
        <v>0</v>
      </c>
      <c r="AN16">
        <f t="shared" si="23"/>
        <v>0</v>
      </c>
      <c r="AO16">
        <f t="shared" si="24"/>
        <v>4</v>
      </c>
      <c r="AP16" t="s">
        <v>63</v>
      </c>
      <c r="AQ16">
        <f>VLOOKUP($B16,Categories!$A$2:$O$48,2,0)</f>
        <v>0</v>
      </c>
      <c r="AR16">
        <f>VLOOKUP($B16,Categories!$A$2:$O$48,3,0)</f>
        <v>0</v>
      </c>
      <c r="AS16">
        <f>VLOOKUP($B16,Categories!$A$2:$O$48,4,0)</f>
        <v>1</v>
      </c>
      <c r="AT16">
        <f>VLOOKUP($B16,Categories!$A$2:$O$48,5,0)</f>
        <v>0</v>
      </c>
      <c r="AU16">
        <f>VLOOKUP($B16,Categories!$A$2:$O$48,6,0)</f>
        <v>1</v>
      </c>
      <c r="AV16">
        <f>VLOOKUP($B16,Categories!$A$2:$O$48,7,0)</f>
        <v>0</v>
      </c>
      <c r="AW16">
        <f>VLOOKUP($B16,Categories!$A$2:$O$48,8,0)</f>
        <v>1</v>
      </c>
      <c r="AX16">
        <f>VLOOKUP($B16,Categories!$A$2:$O$48,9,0)</f>
        <v>0</v>
      </c>
      <c r="AY16">
        <f>VLOOKUP($B16,Categories!$A$2:$O$48,10,0)</f>
        <v>0</v>
      </c>
      <c r="AZ16">
        <f>VLOOKUP($B16,Categories!$A$2:$O$48,11,0)</f>
        <v>0</v>
      </c>
      <c r="BA16">
        <f>VLOOKUP($B16,Categories!$A$2:$O$48,12,0)</f>
        <v>0</v>
      </c>
      <c r="BB16">
        <f>VLOOKUP($B16,Categories!$A$2:$O$48,13,0)</f>
        <v>0</v>
      </c>
      <c r="BC16">
        <f>VLOOKUP($B16,Categories!$A$2:$O$48,14,0)</f>
        <v>0</v>
      </c>
      <c r="BD16">
        <f>VLOOKUP($B16,Categories!$A$2:$O$48,15,0)</f>
        <v>0</v>
      </c>
      <c r="BE16">
        <f>VLOOKUP($B16,Categories!$A$2:$Z$48,16,0)</f>
        <v>3.4</v>
      </c>
      <c r="BF16">
        <f t="shared" si="25"/>
        <v>1</v>
      </c>
    </row>
    <row r="17" spans="1:58" x14ac:dyDescent="0.25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M17" t="str">
        <f t="shared" si="0"/>
        <v>JELT</v>
      </c>
      <c r="N17">
        <f t="shared" si="1"/>
        <v>0</v>
      </c>
      <c r="O17" t="str">
        <f t="shared" si="2"/>
        <v/>
      </c>
      <c r="P17">
        <f t="shared" si="3"/>
        <v>0</v>
      </c>
      <c r="Q17">
        <f t="shared" si="4"/>
        <v>1</v>
      </c>
      <c r="R17">
        <f t="shared" si="5"/>
        <v>0</v>
      </c>
      <c r="S17" t="str">
        <f t="shared" si="6"/>
        <v/>
      </c>
      <c r="T17" t="str">
        <f t="shared" si="7"/>
        <v/>
      </c>
      <c r="U17" t="str">
        <f t="shared" si="7"/>
        <v/>
      </c>
      <c r="V17" t="str">
        <f t="shared" si="8"/>
        <v/>
      </c>
      <c r="W17">
        <f t="shared" si="9"/>
        <v>0</v>
      </c>
      <c r="X17" t="str">
        <f t="shared" si="10"/>
        <v/>
      </c>
      <c r="Y17">
        <f t="shared" si="11"/>
        <v>0</v>
      </c>
      <c r="Z17">
        <f t="shared" si="12"/>
        <v>0</v>
      </c>
      <c r="AA17">
        <f t="shared" si="13"/>
        <v>1</v>
      </c>
      <c r="AB17" t="str">
        <f t="shared" si="14"/>
        <v/>
      </c>
      <c r="AC17" t="str">
        <f>IF($AP17="Competitive",IF(J17="","",IF(J17=MAX($D17:$L17),1,0)),IF(J17="","",IF(J17=$AO17,1,0)))</f>
        <v/>
      </c>
      <c r="AD17" t="str">
        <f>IF($AP17="Competitive",IF(K17="","",IF(K17=MAX($D17:$L17),1,0)),IF(K17="","",IF(K17=$AO17,1,0)))</f>
        <v/>
      </c>
      <c r="AE17" t="str">
        <f t="shared" si="15"/>
        <v/>
      </c>
      <c r="AF17">
        <f t="shared" si="16"/>
        <v>1</v>
      </c>
      <c r="AG17">
        <f t="shared" si="17"/>
        <v>0</v>
      </c>
      <c r="AH17">
        <f t="shared" si="18"/>
        <v>1</v>
      </c>
      <c r="AI17">
        <f t="shared" si="19"/>
        <v>1</v>
      </c>
      <c r="AJ17">
        <f t="shared" si="20"/>
        <v>1</v>
      </c>
      <c r="AK17">
        <f t="shared" si="21"/>
        <v>0</v>
      </c>
      <c r="AL17">
        <f t="shared" si="22"/>
        <v>0</v>
      </c>
      <c r="AM17">
        <f t="shared" si="22"/>
        <v>0</v>
      </c>
      <c r="AN17">
        <f t="shared" si="23"/>
        <v>0</v>
      </c>
      <c r="AO17">
        <f t="shared" si="24"/>
        <v>4</v>
      </c>
      <c r="AP17" t="s">
        <v>63</v>
      </c>
      <c r="AQ17">
        <f>VLOOKUP($B17,Categories!$A$2:$O$48,2,0)</f>
        <v>0</v>
      </c>
      <c r="AR17">
        <f>VLOOKUP($B17,Categories!$A$2:$O$48,3,0)</f>
        <v>0</v>
      </c>
      <c r="AS17">
        <f>VLOOKUP($B17,Categories!$A$2:$O$48,4,0)</f>
        <v>1</v>
      </c>
      <c r="AT17">
        <f>VLOOKUP($B17,Categories!$A$2:$O$48,5,0)</f>
        <v>0</v>
      </c>
      <c r="AU17">
        <f>VLOOKUP($B17,Categories!$A$2:$O$48,6,0)</f>
        <v>1</v>
      </c>
      <c r="AV17">
        <f>VLOOKUP($B17,Categories!$A$2:$O$48,7,0)</f>
        <v>0</v>
      </c>
      <c r="AW17">
        <f>VLOOKUP($B17,Categories!$A$2:$O$48,8,0)</f>
        <v>1</v>
      </c>
      <c r="AX17">
        <f>VLOOKUP($B17,Categories!$A$2:$O$48,9,0)</f>
        <v>0</v>
      </c>
      <c r="AY17">
        <f>VLOOKUP($B17,Categories!$A$2:$O$48,10,0)</f>
        <v>0</v>
      </c>
      <c r="AZ17">
        <f>VLOOKUP($B17,Categories!$A$2:$O$48,11,0)</f>
        <v>0</v>
      </c>
      <c r="BA17">
        <f>VLOOKUP($B17,Categories!$A$2:$O$48,12,0)</f>
        <v>0</v>
      </c>
      <c r="BB17">
        <f>VLOOKUP($B17,Categories!$A$2:$O$48,13,0)</f>
        <v>0</v>
      </c>
      <c r="BC17">
        <f>VLOOKUP($B17,Categories!$A$2:$O$48,14,0)</f>
        <v>0</v>
      </c>
      <c r="BD17">
        <f>VLOOKUP($B17,Categories!$A$2:$O$48,15,0)</f>
        <v>0</v>
      </c>
      <c r="BE17">
        <f>VLOOKUP($B17,Categories!$A$2:$Z$48,16,0)</f>
        <v>3.4</v>
      </c>
      <c r="BF17">
        <f t="shared" si="25"/>
        <v>0</v>
      </c>
    </row>
    <row r="18" spans="1:58" x14ac:dyDescent="0.25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M18" t="str">
        <f t="shared" si="0"/>
        <v>JELT</v>
      </c>
      <c r="N18">
        <f t="shared" si="1"/>
        <v>0</v>
      </c>
      <c r="O18" t="str">
        <f t="shared" si="2"/>
        <v/>
      </c>
      <c r="P18">
        <f t="shared" si="3"/>
        <v>0</v>
      </c>
      <c r="Q18">
        <f t="shared" si="4"/>
        <v>1</v>
      </c>
      <c r="R18">
        <f t="shared" si="5"/>
        <v>0</v>
      </c>
      <c r="S18" t="str">
        <f t="shared" si="6"/>
        <v/>
      </c>
      <c r="T18" t="str">
        <f t="shared" si="7"/>
        <v/>
      </c>
      <c r="U18" t="str">
        <f t="shared" si="7"/>
        <v/>
      </c>
      <c r="V18" t="str">
        <f t="shared" si="8"/>
        <v/>
      </c>
      <c r="W18">
        <f t="shared" si="9"/>
        <v>0</v>
      </c>
      <c r="X18" t="str">
        <f t="shared" si="10"/>
        <v/>
      </c>
      <c r="Y18">
        <f t="shared" si="11"/>
        <v>1</v>
      </c>
      <c r="Z18">
        <f t="shared" si="12"/>
        <v>0</v>
      </c>
      <c r="AA18">
        <f t="shared" si="13"/>
        <v>0</v>
      </c>
      <c r="AB18" t="str">
        <f t="shared" si="14"/>
        <v/>
      </c>
      <c r="AC18" t="str">
        <f>IF($AP18="Competitive",IF(J18="","",IF(J18=MAX($D18:$L18),1,0)),IF(J18="","",IF(J18=$AO18,1,0)))</f>
        <v/>
      </c>
      <c r="AD18" t="str">
        <f>IF($AP18="Competitive",IF(K18="","",IF(K18=MAX($D18:$L18),1,0)),IF(K18="","",IF(K18=$AO18,1,0)))</f>
        <v/>
      </c>
      <c r="AE18" t="str">
        <f t="shared" si="15"/>
        <v/>
      </c>
      <c r="AF18">
        <f t="shared" si="16"/>
        <v>1</v>
      </c>
      <c r="AG18">
        <f t="shared" si="17"/>
        <v>0</v>
      </c>
      <c r="AH18">
        <f t="shared" si="18"/>
        <v>1</v>
      </c>
      <c r="AI18">
        <f t="shared" si="19"/>
        <v>1</v>
      </c>
      <c r="AJ18">
        <f t="shared" si="20"/>
        <v>1</v>
      </c>
      <c r="AK18">
        <f t="shared" si="21"/>
        <v>0</v>
      </c>
      <c r="AL18">
        <f t="shared" si="22"/>
        <v>0</v>
      </c>
      <c r="AM18">
        <f t="shared" si="22"/>
        <v>0</v>
      </c>
      <c r="AN18">
        <f t="shared" si="23"/>
        <v>0</v>
      </c>
      <c r="AO18">
        <f t="shared" si="24"/>
        <v>4</v>
      </c>
      <c r="AP18" t="s">
        <v>63</v>
      </c>
      <c r="AQ18">
        <f>VLOOKUP($B18,Categories!$A$2:$O$48,2,0)</f>
        <v>0</v>
      </c>
      <c r="AR18">
        <f>VLOOKUP($B18,Categories!$A$2:$O$48,3,0)</f>
        <v>0</v>
      </c>
      <c r="AS18">
        <f>VLOOKUP($B18,Categories!$A$2:$O$48,4,0)</f>
        <v>1</v>
      </c>
      <c r="AT18">
        <f>VLOOKUP($B18,Categories!$A$2:$O$48,5,0)</f>
        <v>0</v>
      </c>
      <c r="AU18">
        <f>VLOOKUP($B18,Categories!$A$2:$O$48,6,0)</f>
        <v>1</v>
      </c>
      <c r="AV18">
        <f>VLOOKUP($B18,Categories!$A$2:$O$48,7,0)</f>
        <v>0</v>
      </c>
      <c r="AW18">
        <f>VLOOKUP($B18,Categories!$A$2:$O$48,8,0)</f>
        <v>1</v>
      </c>
      <c r="AX18">
        <f>VLOOKUP($B18,Categories!$A$2:$O$48,9,0)</f>
        <v>0</v>
      </c>
      <c r="AY18">
        <f>VLOOKUP($B18,Categories!$A$2:$O$48,10,0)</f>
        <v>0</v>
      </c>
      <c r="AZ18">
        <f>VLOOKUP($B18,Categories!$A$2:$O$48,11,0)</f>
        <v>0</v>
      </c>
      <c r="BA18">
        <f>VLOOKUP($B18,Categories!$A$2:$O$48,12,0)</f>
        <v>0</v>
      </c>
      <c r="BB18">
        <f>VLOOKUP($B18,Categories!$A$2:$O$48,13,0)</f>
        <v>0</v>
      </c>
      <c r="BC18">
        <f>VLOOKUP($B18,Categories!$A$2:$O$48,14,0)</f>
        <v>0</v>
      </c>
      <c r="BD18">
        <f>VLOOKUP($B18,Categories!$A$2:$O$48,15,0)</f>
        <v>0</v>
      </c>
      <c r="BE18">
        <f>VLOOKUP($B18,Categories!$A$2:$Z$48,16,0)</f>
        <v>3.4</v>
      </c>
      <c r="BF18">
        <f t="shared" si="25"/>
        <v>0</v>
      </c>
    </row>
    <row r="19" spans="1:58" x14ac:dyDescent="0.25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M19" t="str">
        <f t="shared" si="0"/>
        <v>JELT</v>
      </c>
      <c r="N19">
        <f t="shared" si="1"/>
        <v>1</v>
      </c>
      <c r="O19" t="str">
        <f t="shared" si="2"/>
        <v/>
      </c>
      <c r="P19">
        <f t="shared" si="3"/>
        <v>0</v>
      </c>
      <c r="Q19">
        <f t="shared" si="4"/>
        <v>0</v>
      </c>
      <c r="R19">
        <f t="shared" si="5"/>
        <v>0</v>
      </c>
      <c r="S19" t="str">
        <f t="shared" si="6"/>
        <v/>
      </c>
      <c r="T19" t="str">
        <f t="shared" si="7"/>
        <v/>
      </c>
      <c r="U19" t="str">
        <f t="shared" si="7"/>
        <v/>
      </c>
      <c r="V19" t="str">
        <f t="shared" si="8"/>
        <v/>
      </c>
      <c r="W19">
        <f t="shared" si="9"/>
        <v>0</v>
      </c>
      <c r="X19" t="str">
        <f t="shared" si="10"/>
        <v/>
      </c>
      <c r="Y19">
        <f t="shared" si="11"/>
        <v>0</v>
      </c>
      <c r="Z19">
        <f t="shared" si="12"/>
        <v>1</v>
      </c>
      <c r="AA19">
        <f t="shared" si="13"/>
        <v>0</v>
      </c>
      <c r="AB19" t="str">
        <f t="shared" si="14"/>
        <v/>
      </c>
      <c r="AC19" t="str">
        <f>IF($AP19="Competitive",IF(J19="","",IF(J19=MAX($D19:$L19),1,0)),IF(J19="","",IF(J19=$AO19,1,0)))</f>
        <v/>
      </c>
      <c r="AD19" t="str">
        <f>IF($AP19="Competitive",IF(K19="","",IF(K19=MAX($D19:$L19),1,0)),IF(K19="","",IF(K19=$AO19,1,0)))</f>
        <v/>
      </c>
      <c r="AE19" t="str">
        <f t="shared" si="15"/>
        <v/>
      </c>
      <c r="AF19">
        <f t="shared" si="16"/>
        <v>1</v>
      </c>
      <c r="AG19">
        <f t="shared" si="17"/>
        <v>0</v>
      </c>
      <c r="AH19">
        <f t="shared" si="18"/>
        <v>1</v>
      </c>
      <c r="AI19">
        <f t="shared" si="19"/>
        <v>1</v>
      </c>
      <c r="AJ19">
        <f t="shared" si="20"/>
        <v>1</v>
      </c>
      <c r="AK19">
        <f t="shared" si="21"/>
        <v>0</v>
      </c>
      <c r="AL19">
        <f t="shared" si="22"/>
        <v>0</v>
      </c>
      <c r="AM19">
        <f t="shared" si="22"/>
        <v>0</v>
      </c>
      <c r="AN19">
        <f t="shared" si="23"/>
        <v>0</v>
      </c>
      <c r="AO19">
        <f t="shared" si="24"/>
        <v>4</v>
      </c>
      <c r="AP19" t="s">
        <v>63</v>
      </c>
      <c r="AQ19">
        <f>VLOOKUP($B19,Categories!$A$2:$O$48,2,0)</f>
        <v>0</v>
      </c>
      <c r="AR19">
        <f>VLOOKUP($B19,Categories!$A$2:$O$48,3,0)</f>
        <v>0</v>
      </c>
      <c r="AS19">
        <f>VLOOKUP($B19,Categories!$A$2:$O$48,4,0)</f>
        <v>1</v>
      </c>
      <c r="AT19">
        <f>VLOOKUP($B19,Categories!$A$2:$O$48,5,0)</f>
        <v>0</v>
      </c>
      <c r="AU19">
        <f>VLOOKUP($B19,Categories!$A$2:$O$48,6,0)</f>
        <v>1</v>
      </c>
      <c r="AV19">
        <f>VLOOKUP($B19,Categories!$A$2:$O$48,7,0)</f>
        <v>0</v>
      </c>
      <c r="AW19">
        <f>VLOOKUP($B19,Categories!$A$2:$O$48,8,0)</f>
        <v>1</v>
      </c>
      <c r="AX19">
        <f>VLOOKUP($B19,Categories!$A$2:$O$48,9,0)</f>
        <v>0</v>
      </c>
      <c r="AY19">
        <f>VLOOKUP($B19,Categories!$A$2:$O$48,10,0)</f>
        <v>0</v>
      </c>
      <c r="AZ19">
        <f>VLOOKUP($B19,Categories!$A$2:$O$48,11,0)</f>
        <v>0</v>
      </c>
      <c r="BA19">
        <f>VLOOKUP($B19,Categories!$A$2:$O$48,12,0)</f>
        <v>0</v>
      </c>
      <c r="BB19">
        <f>VLOOKUP($B19,Categories!$A$2:$O$48,13,0)</f>
        <v>0</v>
      </c>
      <c r="BC19">
        <f>VLOOKUP($B19,Categories!$A$2:$O$48,14,0)</f>
        <v>0</v>
      </c>
      <c r="BD19">
        <f>VLOOKUP($B19,Categories!$A$2:$O$48,15,0)</f>
        <v>0</v>
      </c>
      <c r="BE19">
        <f>VLOOKUP($B19,Categories!$A$2:$Z$48,16,0)</f>
        <v>3.4</v>
      </c>
      <c r="BF19">
        <f t="shared" si="25"/>
        <v>0</v>
      </c>
    </row>
    <row r="20" spans="1:58" x14ac:dyDescent="0.25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M20" t="str">
        <f t="shared" si="0"/>
        <v>JLT</v>
      </c>
      <c r="N20">
        <f t="shared" si="1"/>
        <v>1</v>
      </c>
      <c r="O20" t="str">
        <f t="shared" si="2"/>
        <v/>
      </c>
      <c r="P20" t="str">
        <f t="shared" si="3"/>
        <v/>
      </c>
      <c r="Q20">
        <f t="shared" si="4"/>
        <v>0</v>
      </c>
      <c r="R20">
        <f t="shared" si="5"/>
        <v>0</v>
      </c>
      <c r="S20" t="str">
        <f t="shared" si="6"/>
        <v/>
      </c>
      <c r="T20" t="str">
        <f t="shared" si="7"/>
        <v/>
      </c>
      <c r="U20" t="str">
        <f t="shared" si="7"/>
        <v/>
      </c>
      <c r="V20" t="str">
        <f t="shared" si="8"/>
        <v/>
      </c>
      <c r="W20">
        <f t="shared" si="9"/>
        <v>0</v>
      </c>
      <c r="X20" t="str">
        <f t="shared" si="10"/>
        <v/>
      </c>
      <c r="Y20" t="str">
        <f t="shared" si="11"/>
        <v/>
      </c>
      <c r="Z20">
        <f t="shared" si="12"/>
        <v>0</v>
      </c>
      <c r="AA20">
        <f t="shared" si="13"/>
        <v>1</v>
      </c>
      <c r="AB20" t="str">
        <f t="shared" si="14"/>
        <v/>
      </c>
      <c r="AC20" t="str">
        <f>IF($AP20="Competitive",IF(J20="","",IF(J20=MAX($D20:$L20),1,0)),IF(J20="","",IF(J20=$AO20,1,0)))</f>
        <v/>
      </c>
      <c r="AD20" t="str">
        <f>IF($AP20="Competitive",IF(K20="","",IF(K20=MAX($D20:$L20),1,0)),IF(K20="","",IF(K20=$AO20,1,0)))</f>
        <v/>
      </c>
      <c r="AE20" t="str">
        <f t="shared" si="15"/>
        <v/>
      </c>
      <c r="AF20">
        <f t="shared" si="16"/>
        <v>1</v>
      </c>
      <c r="AG20">
        <f t="shared" si="17"/>
        <v>0</v>
      </c>
      <c r="AH20">
        <f t="shared" si="18"/>
        <v>0</v>
      </c>
      <c r="AI20">
        <f t="shared" si="19"/>
        <v>1</v>
      </c>
      <c r="AJ20">
        <f t="shared" si="20"/>
        <v>1</v>
      </c>
      <c r="AK20">
        <f t="shared" si="21"/>
        <v>0</v>
      </c>
      <c r="AL20">
        <f t="shared" si="22"/>
        <v>0</v>
      </c>
      <c r="AM20">
        <f t="shared" si="22"/>
        <v>0</v>
      </c>
      <c r="AN20">
        <f t="shared" si="23"/>
        <v>0</v>
      </c>
      <c r="AO20">
        <f t="shared" si="24"/>
        <v>3</v>
      </c>
      <c r="AP20" t="s">
        <v>63</v>
      </c>
      <c r="AQ20">
        <f>VLOOKUP($B20,Categories!$A$2:$O$48,2,0)</f>
        <v>0</v>
      </c>
      <c r="AR20">
        <f>VLOOKUP($B20,Categories!$A$2:$O$48,3,0)</f>
        <v>0</v>
      </c>
      <c r="AS20">
        <f>VLOOKUP($B20,Categories!$A$2:$O$48,4,0)</f>
        <v>0</v>
      </c>
      <c r="AT20">
        <f>VLOOKUP($B20,Categories!$A$2:$O$48,5,0)</f>
        <v>0</v>
      </c>
      <c r="AU20">
        <f>VLOOKUP($B20,Categories!$A$2:$O$48,6,0)</f>
        <v>0</v>
      </c>
      <c r="AV20">
        <f>VLOOKUP($B20,Categories!$A$2:$O$48,7,0)</f>
        <v>1</v>
      </c>
      <c r="AW20">
        <f>VLOOKUP($B20,Categories!$A$2:$O$48,8,0)</f>
        <v>1</v>
      </c>
      <c r="AX20">
        <f>VLOOKUP($B20,Categories!$A$2:$O$48,9,0)</f>
        <v>0</v>
      </c>
      <c r="AY20">
        <f>VLOOKUP($B20,Categories!$A$2:$O$48,10,0)</f>
        <v>0</v>
      </c>
      <c r="AZ20">
        <f>VLOOKUP($B20,Categories!$A$2:$O$48,11,0)</f>
        <v>0</v>
      </c>
      <c r="BA20">
        <f>VLOOKUP($B20,Categories!$A$2:$O$48,12,0)</f>
        <v>0</v>
      </c>
      <c r="BB20">
        <f>VLOOKUP($B20,Categories!$A$2:$O$48,13,0)</f>
        <v>0</v>
      </c>
      <c r="BC20">
        <f>VLOOKUP($B20,Categories!$A$2:$O$48,14,0)</f>
        <v>0</v>
      </c>
      <c r="BD20">
        <f>VLOOKUP($B20,Categories!$A$2:$O$48,15,0)</f>
        <v>0</v>
      </c>
      <c r="BE20">
        <f>VLOOKUP($B20,Categories!$A$2:$Z$48,16,0)</f>
        <v>4.4000000000000004</v>
      </c>
      <c r="BF20">
        <f t="shared" si="25"/>
        <v>1</v>
      </c>
    </row>
    <row r="21" spans="1:58" x14ac:dyDescent="0.25">
      <c r="A21" s="1">
        <v>43690</v>
      </c>
      <c r="B21" t="s">
        <v>216</v>
      </c>
      <c r="C21" t="s">
        <v>38</v>
      </c>
      <c r="F21">
        <v>3</v>
      </c>
      <c r="G21">
        <v>1</v>
      </c>
      <c r="H21">
        <v>2</v>
      </c>
      <c r="M21" t="str">
        <f t="shared" si="0"/>
        <v>ELT</v>
      </c>
      <c r="N21" t="str">
        <f t="shared" si="1"/>
        <v/>
      </c>
      <c r="O21" t="str">
        <f t="shared" si="2"/>
        <v/>
      </c>
      <c r="P21">
        <f t="shared" si="3"/>
        <v>0</v>
      </c>
      <c r="Q21">
        <f t="shared" si="4"/>
        <v>1</v>
      </c>
      <c r="R21">
        <f t="shared" si="5"/>
        <v>0</v>
      </c>
      <c r="S21" t="str">
        <f t="shared" si="6"/>
        <v/>
      </c>
      <c r="T21" t="str">
        <f t="shared" si="7"/>
        <v/>
      </c>
      <c r="U21" t="str">
        <f t="shared" si="7"/>
        <v/>
      </c>
      <c r="V21" t="str">
        <f t="shared" si="8"/>
        <v/>
      </c>
      <c r="W21" t="str">
        <f t="shared" si="9"/>
        <v/>
      </c>
      <c r="X21" t="str">
        <f t="shared" si="10"/>
        <v/>
      </c>
      <c r="Y21">
        <f t="shared" si="11"/>
        <v>1</v>
      </c>
      <c r="Z21">
        <f t="shared" si="12"/>
        <v>0</v>
      </c>
      <c r="AA21">
        <f t="shared" si="13"/>
        <v>0</v>
      </c>
      <c r="AB21" t="str">
        <f t="shared" si="14"/>
        <v/>
      </c>
      <c r="AC21" t="str">
        <f>IF($AP21="Competitive",IF(J21="","",IF(J21=MAX($D21:$L21),1,0)),IF(J21="","",IF(J21=$AO21,1,0)))</f>
        <v/>
      </c>
      <c r="AD21" t="str">
        <f>IF($AP21="Competitive",IF(K21="","",IF(K21=MAX($D21:$L21),1,0)),IF(K21="","",IF(K21=$AO21,1,0)))</f>
        <v/>
      </c>
      <c r="AE21" t="str">
        <f t="shared" si="15"/>
        <v/>
      </c>
      <c r="AF21">
        <f t="shared" si="16"/>
        <v>0</v>
      </c>
      <c r="AG21">
        <f t="shared" si="17"/>
        <v>0</v>
      </c>
      <c r="AH21">
        <f t="shared" si="18"/>
        <v>1</v>
      </c>
      <c r="AI21">
        <f t="shared" si="19"/>
        <v>1</v>
      </c>
      <c r="AJ21">
        <f t="shared" si="20"/>
        <v>1</v>
      </c>
      <c r="AK21">
        <f t="shared" si="21"/>
        <v>0</v>
      </c>
      <c r="AL21">
        <f t="shared" si="22"/>
        <v>0</v>
      </c>
      <c r="AM21">
        <f t="shared" si="22"/>
        <v>0</v>
      </c>
      <c r="AN21">
        <f t="shared" si="23"/>
        <v>0</v>
      </c>
      <c r="AO21">
        <f t="shared" si="24"/>
        <v>3</v>
      </c>
      <c r="AP21" t="s">
        <v>63</v>
      </c>
      <c r="AQ21">
        <f>VLOOKUP($B21,Categories!$A$2:$O$48,2,0)</f>
        <v>0</v>
      </c>
      <c r="AR21">
        <f>VLOOKUP($B21,Categories!$A$2:$O$48,3,0)</f>
        <v>0</v>
      </c>
      <c r="AS21">
        <f>VLOOKUP($B21,Categories!$A$2:$O$48,4,0)</f>
        <v>0</v>
      </c>
      <c r="AT21">
        <f>VLOOKUP($B21,Categories!$A$2:$O$48,5,0)</f>
        <v>0</v>
      </c>
      <c r="AU21">
        <f>VLOOKUP($B21,Categories!$A$2:$O$48,6,0)</f>
        <v>0</v>
      </c>
      <c r="AV21">
        <f>VLOOKUP($B21,Categories!$A$2:$O$48,7,0)</f>
        <v>1</v>
      </c>
      <c r="AW21">
        <f>VLOOKUP($B21,Categories!$A$2:$O$48,8,0)</f>
        <v>0</v>
      </c>
      <c r="AX21">
        <f>VLOOKUP($B21,Categories!$A$2:$O$48,9,0)</f>
        <v>0</v>
      </c>
      <c r="AY21">
        <f>VLOOKUP($B21,Categories!$A$2:$O$48,10,0)</f>
        <v>0</v>
      </c>
      <c r="AZ21">
        <f>VLOOKUP($B21,Categories!$A$2:$O$48,11,0)</f>
        <v>0</v>
      </c>
      <c r="BA21">
        <f>VLOOKUP($B21,Categories!$A$2:$O$48,12,0)</f>
        <v>0</v>
      </c>
      <c r="BB21">
        <f>VLOOKUP($B21,Categories!$A$2:$O$48,13,0)</f>
        <v>0</v>
      </c>
      <c r="BC21">
        <f>VLOOKUP($B21,Categories!$A$2:$O$48,14,0)</f>
        <v>0</v>
      </c>
      <c r="BD21">
        <f>VLOOKUP($B21,Categories!$A$2:$O$48,15,0)</f>
        <v>0</v>
      </c>
      <c r="BE21">
        <f>VLOOKUP($B21,Categories!$A$2:$Z$48,16,0)</f>
        <v>1.94</v>
      </c>
      <c r="BF21">
        <f t="shared" si="25"/>
        <v>1</v>
      </c>
    </row>
    <row r="22" spans="1:58" x14ac:dyDescent="0.25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M22" t="str">
        <f t="shared" si="0"/>
        <v>JELT</v>
      </c>
      <c r="N22">
        <f t="shared" si="1"/>
        <v>0</v>
      </c>
      <c r="O22" t="str">
        <f t="shared" si="2"/>
        <v/>
      </c>
      <c r="P22">
        <f t="shared" si="3"/>
        <v>1</v>
      </c>
      <c r="Q22">
        <f t="shared" si="4"/>
        <v>0</v>
      </c>
      <c r="R22">
        <f t="shared" si="5"/>
        <v>0</v>
      </c>
      <c r="S22" t="str">
        <f t="shared" si="6"/>
        <v/>
      </c>
      <c r="T22" t="str">
        <f t="shared" si="7"/>
        <v/>
      </c>
      <c r="U22" t="str">
        <f t="shared" si="7"/>
        <v/>
      </c>
      <c r="V22" t="str">
        <f t="shared" si="8"/>
        <v/>
      </c>
      <c r="W22">
        <f t="shared" si="9"/>
        <v>0</v>
      </c>
      <c r="X22" t="str">
        <f t="shared" si="10"/>
        <v/>
      </c>
      <c r="Y22">
        <f t="shared" si="11"/>
        <v>0</v>
      </c>
      <c r="Z22">
        <f t="shared" si="12"/>
        <v>0</v>
      </c>
      <c r="AA22">
        <f t="shared" si="13"/>
        <v>1</v>
      </c>
      <c r="AB22" t="str">
        <f t="shared" si="14"/>
        <v/>
      </c>
      <c r="AC22" t="str">
        <f>IF($AP22="Competitive",IF(J22="","",IF(J22=MAX($D22:$L22),1,0)),IF(J22="","",IF(J22=$AO22,1,0)))</f>
        <v/>
      </c>
      <c r="AD22" t="str">
        <f>IF($AP22="Competitive",IF(K22="","",IF(K22=MAX($D22:$L22),1,0)),IF(K22="","",IF(K22=$AO22,1,0)))</f>
        <v/>
      </c>
      <c r="AE22" t="str">
        <f t="shared" si="15"/>
        <v/>
      </c>
      <c r="AF22">
        <f t="shared" si="16"/>
        <v>1</v>
      </c>
      <c r="AG22">
        <f t="shared" si="17"/>
        <v>0</v>
      </c>
      <c r="AH22">
        <f t="shared" si="18"/>
        <v>1</v>
      </c>
      <c r="AI22">
        <f t="shared" si="19"/>
        <v>1</v>
      </c>
      <c r="AJ22">
        <f t="shared" si="20"/>
        <v>1</v>
      </c>
      <c r="AK22">
        <f t="shared" si="21"/>
        <v>0</v>
      </c>
      <c r="AL22">
        <f t="shared" si="22"/>
        <v>0</v>
      </c>
      <c r="AM22">
        <f t="shared" si="22"/>
        <v>0</v>
      </c>
      <c r="AN22">
        <f t="shared" si="23"/>
        <v>0</v>
      </c>
      <c r="AO22">
        <f t="shared" si="24"/>
        <v>4</v>
      </c>
      <c r="AP22" t="s">
        <v>63</v>
      </c>
      <c r="AQ22">
        <f>VLOOKUP($B22,Categories!$A$2:$O$48,2,0)</f>
        <v>0</v>
      </c>
      <c r="AR22">
        <f>VLOOKUP($B22,Categories!$A$2:$O$48,3,0)</f>
        <v>0</v>
      </c>
      <c r="AS22">
        <f>VLOOKUP($B22,Categories!$A$2:$O$48,4,0)</f>
        <v>1</v>
      </c>
      <c r="AT22">
        <f>VLOOKUP($B22,Categories!$A$2:$O$48,5,0)</f>
        <v>0</v>
      </c>
      <c r="AU22">
        <f>VLOOKUP($B22,Categories!$A$2:$O$48,6,0)</f>
        <v>1</v>
      </c>
      <c r="AV22">
        <f>VLOOKUP($B22,Categories!$A$2:$O$48,7,0)</f>
        <v>0</v>
      </c>
      <c r="AW22">
        <f>VLOOKUP($B22,Categories!$A$2:$O$48,8,0)</f>
        <v>1</v>
      </c>
      <c r="AX22">
        <f>VLOOKUP($B22,Categories!$A$2:$O$48,9,0)</f>
        <v>0</v>
      </c>
      <c r="AY22">
        <f>VLOOKUP($B22,Categories!$A$2:$O$48,10,0)</f>
        <v>0</v>
      </c>
      <c r="AZ22">
        <f>VLOOKUP($B22,Categories!$A$2:$O$48,11,0)</f>
        <v>0</v>
      </c>
      <c r="BA22">
        <f>VLOOKUP($B22,Categories!$A$2:$O$48,12,0)</f>
        <v>0</v>
      </c>
      <c r="BB22">
        <f>VLOOKUP($B22,Categories!$A$2:$O$48,13,0)</f>
        <v>0</v>
      </c>
      <c r="BC22">
        <f>VLOOKUP($B22,Categories!$A$2:$O$48,14,0)</f>
        <v>0</v>
      </c>
      <c r="BD22">
        <f>VLOOKUP($B22,Categories!$A$2:$O$48,15,0)</f>
        <v>0</v>
      </c>
      <c r="BE22">
        <f>VLOOKUP($B22,Categories!$A$2:$Z$48,16,0)</f>
        <v>3.4</v>
      </c>
      <c r="BF22">
        <f t="shared" si="25"/>
        <v>0</v>
      </c>
    </row>
    <row r="23" spans="1:58" x14ac:dyDescent="0.25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M23" t="str">
        <f t="shared" si="0"/>
        <v>JELT</v>
      </c>
      <c r="N23">
        <f t="shared" si="1"/>
        <v>1</v>
      </c>
      <c r="O23" t="str">
        <f t="shared" si="2"/>
        <v/>
      </c>
      <c r="P23">
        <f t="shared" si="3"/>
        <v>0</v>
      </c>
      <c r="Q23">
        <f t="shared" si="4"/>
        <v>0</v>
      </c>
      <c r="R23">
        <f t="shared" si="5"/>
        <v>0</v>
      </c>
      <c r="S23" t="str">
        <f t="shared" si="6"/>
        <v/>
      </c>
      <c r="T23" t="str">
        <f t="shared" si="7"/>
        <v/>
      </c>
      <c r="U23" t="str">
        <f t="shared" si="7"/>
        <v/>
      </c>
      <c r="V23" t="str">
        <f t="shared" si="8"/>
        <v/>
      </c>
      <c r="W23">
        <f t="shared" si="9"/>
        <v>0</v>
      </c>
      <c r="X23" t="str">
        <f t="shared" si="10"/>
        <v/>
      </c>
      <c r="Y23">
        <f t="shared" si="11"/>
        <v>0</v>
      </c>
      <c r="Z23">
        <f t="shared" si="12"/>
        <v>0</v>
      </c>
      <c r="AA23">
        <f t="shared" si="13"/>
        <v>1</v>
      </c>
      <c r="AB23" t="str">
        <f t="shared" si="14"/>
        <v/>
      </c>
      <c r="AC23" t="str">
        <f>IF($AP23="Competitive",IF(J23="","",IF(J23=MAX($D23:$L23),1,0)),IF(J23="","",IF(J23=$AO23,1,0)))</f>
        <v/>
      </c>
      <c r="AD23" t="str">
        <f>IF($AP23="Competitive",IF(K23="","",IF(K23=MAX($D23:$L23),1,0)),IF(K23="","",IF(K23=$AO23,1,0)))</f>
        <v/>
      </c>
      <c r="AE23" t="str">
        <f t="shared" si="15"/>
        <v/>
      </c>
      <c r="AF23">
        <f t="shared" si="16"/>
        <v>1</v>
      </c>
      <c r="AG23">
        <f t="shared" si="17"/>
        <v>0</v>
      </c>
      <c r="AH23">
        <f t="shared" si="18"/>
        <v>1</v>
      </c>
      <c r="AI23">
        <f t="shared" si="19"/>
        <v>1</v>
      </c>
      <c r="AJ23">
        <f t="shared" si="20"/>
        <v>1</v>
      </c>
      <c r="AK23">
        <f t="shared" si="21"/>
        <v>0</v>
      </c>
      <c r="AL23">
        <f t="shared" si="22"/>
        <v>0</v>
      </c>
      <c r="AM23">
        <f t="shared" si="22"/>
        <v>0</v>
      </c>
      <c r="AN23">
        <f t="shared" si="23"/>
        <v>0</v>
      </c>
      <c r="AO23">
        <f t="shared" si="24"/>
        <v>4</v>
      </c>
      <c r="AP23" t="s">
        <v>63</v>
      </c>
      <c r="AQ23">
        <f>VLOOKUP($B23,Categories!$A$2:$O$48,2,0)</f>
        <v>0</v>
      </c>
      <c r="AR23">
        <f>VLOOKUP($B23,Categories!$A$2:$O$48,3,0)</f>
        <v>0</v>
      </c>
      <c r="AS23">
        <f>VLOOKUP($B23,Categories!$A$2:$O$48,4,0)</f>
        <v>1</v>
      </c>
      <c r="AT23">
        <f>VLOOKUP($B23,Categories!$A$2:$O$48,5,0)</f>
        <v>0</v>
      </c>
      <c r="AU23">
        <f>VLOOKUP($B23,Categories!$A$2:$O$48,6,0)</f>
        <v>1</v>
      </c>
      <c r="AV23">
        <f>VLOOKUP($B23,Categories!$A$2:$O$48,7,0)</f>
        <v>0</v>
      </c>
      <c r="AW23">
        <f>VLOOKUP($B23,Categories!$A$2:$O$48,8,0)</f>
        <v>1</v>
      </c>
      <c r="AX23">
        <f>VLOOKUP($B23,Categories!$A$2:$O$48,9,0)</f>
        <v>0</v>
      </c>
      <c r="AY23">
        <f>VLOOKUP($B23,Categories!$A$2:$O$48,10,0)</f>
        <v>0</v>
      </c>
      <c r="AZ23">
        <f>VLOOKUP($B23,Categories!$A$2:$O$48,11,0)</f>
        <v>0</v>
      </c>
      <c r="BA23">
        <f>VLOOKUP($B23,Categories!$A$2:$O$48,12,0)</f>
        <v>0</v>
      </c>
      <c r="BB23">
        <f>VLOOKUP($B23,Categories!$A$2:$O$48,13,0)</f>
        <v>0</v>
      </c>
      <c r="BC23">
        <f>VLOOKUP($B23,Categories!$A$2:$O$48,14,0)</f>
        <v>0</v>
      </c>
      <c r="BD23">
        <f>VLOOKUP($B23,Categories!$A$2:$O$48,15,0)</f>
        <v>0</v>
      </c>
      <c r="BE23">
        <f>VLOOKUP($B23,Categories!$A$2:$Z$48,16,0)</f>
        <v>3.4</v>
      </c>
      <c r="BF23">
        <f t="shared" si="25"/>
        <v>0</v>
      </c>
    </row>
    <row r="24" spans="1:58" x14ac:dyDescent="0.25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M24" t="str">
        <f t="shared" si="0"/>
        <v>JELT</v>
      </c>
      <c r="N24">
        <f t="shared" si="1"/>
        <v>0</v>
      </c>
      <c r="O24" t="str">
        <f t="shared" si="2"/>
        <v/>
      </c>
      <c r="P24">
        <f t="shared" si="3"/>
        <v>0</v>
      </c>
      <c r="Q24">
        <f t="shared" si="4"/>
        <v>0</v>
      </c>
      <c r="R24">
        <f t="shared" si="5"/>
        <v>1</v>
      </c>
      <c r="S24" t="str">
        <f t="shared" si="6"/>
        <v/>
      </c>
      <c r="T24" t="str">
        <f t="shared" si="7"/>
        <v/>
      </c>
      <c r="U24" t="str">
        <f t="shared" si="7"/>
        <v/>
      </c>
      <c r="V24" t="str">
        <f t="shared" si="8"/>
        <v/>
      </c>
      <c r="W24">
        <f t="shared" si="9"/>
        <v>1</v>
      </c>
      <c r="X24" t="str">
        <f t="shared" si="10"/>
        <v/>
      </c>
      <c r="Y24">
        <f t="shared" si="11"/>
        <v>0</v>
      </c>
      <c r="Z24">
        <f t="shared" si="12"/>
        <v>0</v>
      </c>
      <c r="AA24">
        <f t="shared" si="13"/>
        <v>0</v>
      </c>
      <c r="AB24" t="str">
        <f t="shared" si="14"/>
        <v/>
      </c>
      <c r="AC24" t="str">
        <f>IF($AP24="Competitive",IF(J24="","",IF(J24=MAX($D24:$L24),1,0)),IF(J24="","",IF(J24=$AO24,1,0)))</f>
        <v/>
      </c>
      <c r="AD24" t="str">
        <f>IF($AP24="Competitive",IF(K24="","",IF(K24=MAX($D24:$L24),1,0)),IF(K24="","",IF(K24=$AO24,1,0)))</f>
        <v/>
      </c>
      <c r="AE24" t="str">
        <f t="shared" si="15"/>
        <v/>
      </c>
      <c r="AF24">
        <f t="shared" si="16"/>
        <v>1</v>
      </c>
      <c r="AG24">
        <f t="shared" si="17"/>
        <v>0</v>
      </c>
      <c r="AH24">
        <f t="shared" si="18"/>
        <v>1</v>
      </c>
      <c r="AI24">
        <f t="shared" si="19"/>
        <v>1</v>
      </c>
      <c r="AJ24">
        <f t="shared" si="20"/>
        <v>1</v>
      </c>
      <c r="AK24">
        <f t="shared" si="21"/>
        <v>0</v>
      </c>
      <c r="AL24">
        <f t="shared" si="22"/>
        <v>0</v>
      </c>
      <c r="AM24">
        <f t="shared" si="22"/>
        <v>0</v>
      </c>
      <c r="AN24">
        <f t="shared" si="23"/>
        <v>0</v>
      </c>
      <c r="AO24">
        <f t="shared" si="24"/>
        <v>4</v>
      </c>
      <c r="AP24" t="s">
        <v>63</v>
      </c>
      <c r="AQ24">
        <f>VLOOKUP($B24,Categories!$A$2:$O$48,2,0)</f>
        <v>0</v>
      </c>
      <c r="AR24">
        <f>VLOOKUP($B24,Categories!$A$2:$O$48,3,0)</f>
        <v>0</v>
      </c>
      <c r="AS24">
        <f>VLOOKUP($B24,Categories!$A$2:$O$48,4,0)</f>
        <v>1</v>
      </c>
      <c r="AT24">
        <f>VLOOKUP($B24,Categories!$A$2:$O$48,5,0)</f>
        <v>0</v>
      </c>
      <c r="AU24">
        <f>VLOOKUP($B24,Categories!$A$2:$O$48,6,0)</f>
        <v>1</v>
      </c>
      <c r="AV24">
        <f>VLOOKUP($B24,Categories!$A$2:$O$48,7,0)</f>
        <v>0</v>
      </c>
      <c r="AW24">
        <f>VLOOKUP($B24,Categories!$A$2:$O$48,8,0)</f>
        <v>1</v>
      </c>
      <c r="AX24">
        <f>VLOOKUP($B24,Categories!$A$2:$O$48,9,0)</f>
        <v>0</v>
      </c>
      <c r="AY24">
        <f>VLOOKUP($B24,Categories!$A$2:$O$48,10,0)</f>
        <v>0</v>
      </c>
      <c r="AZ24">
        <f>VLOOKUP($B24,Categories!$A$2:$O$48,11,0)</f>
        <v>0</v>
      </c>
      <c r="BA24">
        <f>VLOOKUP($B24,Categories!$A$2:$O$48,12,0)</f>
        <v>0</v>
      </c>
      <c r="BB24">
        <f>VLOOKUP($B24,Categories!$A$2:$O$48,13,0)</f>
        <v>0</v>
      </c>
      <c r="BC24">
        <f>VLOOKUP($B24,Categories!$A$2:$O$48,14,0)</f>
        <v>0</v>
      </c>
      <c r="BD24">
        <f>VLOOKUP($B24,Categories!$A$2:$O$48,15,0)</f>
        <v>0</v>
      </c>
      <c r="BE24">
        <f>VLOOKUP($B24,Categories!$A$2:$Z$48,16,0)</f>
        <v>3.4</v>
      </c>
      <c r="BF24">
        <f t="shared" si="25"/>
        <v>0</v>
      </c>
    </row>
    <row r="25" spans="1:58" x14ac:dyDescent="0.25">
      <c r="A25" s="1">
        <v>43690</v>
      </c>
      <c r="B25" t="s">
        <v>183</v>
      </c>
      <c r="C25" t="s">
        <v>38</v>
      </c>
      <c r="D25">
        <v>4</v>
      </c>
      <c r="F25">
        <v>2</v>
      </c>
      <c r="G25">
        <v>1</v>
      </c>
      <c r="H25">
        <v>3</v>
      </c>
      <c r="M25" t="str">
        <f t="shared" si="0"/>
        <v>JELT</v>
      </c>
      <c r="N25">
        <f t="shared" si="1"/>
        <v>0</v>
      </c>
      <c r="O25" t="str">
        <f t="shared" si="2"/>
        <v/>
      </c>
      <c r="P25">
        <f t="shared" si="3"/>
        <v>0</v>
      </c>
      <c r="Q25">
        <f t="shared" si="4"/>
        <v>1</v>
      </c>
      <c r="R25">
        <f t="shared" si="5"/>
        <v>0</v>
      </c>
      <c r="S25" t="str">
        <f t="shared" si="6"/>
        <v/>
      </c>
      <c r="T25" t="str">
        <f t="shared" si="7"/>
        <v/>
      </c>
      <c r="U25" t="str">
        <f t="shared" si="7"/>
        <v/>
      </c>
      <c r="V25" t="str">
        <f t="shared" si="8"/>
        <v/>
      </c>
      <c r="W25">
        <f t="shared" si="9"/>
        <v>1</v>
      </c>
      <c r="X25" t="str">
        <f t="shared" si="10"/>
        <v/>
      </c>
      <c r="Y25">
        <f t="shared" si="11"/>
        <v>0</v>
      </c>
      <c r="Z25">
        <f t="shared" si="12"/>
        <v>0</v>
      </c>
      <c r="AA25">
        <f t="shared" si="13"/>
        <v>0</v>
      </c>
      <c r="AB25" t="str">
        <f t="shared" si="14"/>
        <v/>
      </c>
      <c r="AC25" t="str">
        <f>IF($AP25="Competitive",IF(J25="","",IF(J25=MAX($D25:$L25),1,0)),IF(J25="","",IF(J25=$AO25,1,0)))</f>
        <v/>
      </c>
      <c r="AD25" t="str">
        <f>IF($AP25="Competitive",IF(K25="","",IF(K25=MAX($D25:$L25),1,0)),IF(K25="","",IF(K25=$AO25,1,0)))</f>
        <v/>
      </c>
      <c r="AE25" t="str">
        <f t="shared" si="15"/>
        <v/>
      </c>
      <c r="AF25">
        <f t="shared" si="16"/>
        <v>1</v>
      </c>
      <c r="AG25">
        <f t="shared" si="17"/>
        <v>0</v>
      </c>
      <c r="AH25">
        <f t="shared" si="18"/>
        <v>1</v>
      </c>
      <c r="AI25">
        <f t="shared" si="19"/>
        <v>1</v>
      </c>
      <c r="AJ25">
        <f t="shared" si="20"/>
        <v>1</v>
      </c>
      <c r="AK25">
        <f t="shared" si="21"/>
        <v>0</v>
      </c>
      <c r="AL25">
        <f t="shared" si="22"/>
        <v>0</v>
      </c>
      <c r="AM25">
        <f t="shared" si="22"/>
        <v>0</v>
      </c>
      <c r="AN25">
        <f t="shared" si="23"/>
        <v>0</v>
      </c>
      <c r="AO25">
        <f t="shared" si="24"/>
        <v>4</v>
      </c>
      <c r="AP25" t="s">
        <v>63</v>
      </c>
      <c r="AQ25">
        <f>VLOOKUP($B25,Categories!$A$2:$O$48,2,0)</f>
        <v>0</v>
      </c>
      <c r="AR25">
        <f>VLOOKUP($B25,Categories!$A$2:$O$48,3,0)</f>
        <v>0</v>
      </c>
      <c r="AS25">
        <f>VLOOKUP($B25,Categories!$A$2:$O$48,4,0)</f>
        <v>1</v>
      </c>
      <c r="AT25">
        <f>VLOOKUP($B25,Categories!$A$2:$O$48,5,0)</f>
        <v>0</v>
      </c>
      <c r="AU25">
        <f>VLOOKUP($B25,Categories!$A$2:$O$48,6,0)</f>
        <v>1</v>
      </c>
      <c r="AV25">
        <f>VLOOKUP($B25,Categories!$A$2:$O$48,7,0)</f>
        <v>0</v>
      </c>
      <c r="AW25">
        <f>VLOOKUP($B25,Categories!$A$2:$O$48,8,0)</f>
        <v>1</v>
      </c>
      <c r="AX25">
        <f>VLOOKUP($B25,Categories!$A$2:$O$48,9,0)</f>
        <v>0</v>
      </c>
      <c r="AY25">
        <f>VLOOKUP($B25,Categories!$A$2:$O$48,10,0)</f>
        <v>0</v>
      </c>
      <c r="AZ25">
        <f>VLOOKUP($B25,Categories!$A$2:$O$48,11,0)</f>
        <v>0</v>
      </c>
      <c r="BA25">
        <f>VLOOKUP($B25,Categories!$A$2:$O$48,12,0)</f>
        <v>0</v>
      </c>
      <c r="BB25">
        <f>VLOOKUP($B25,Categories!$A$2:$O$48,13,0)</f>
        <v>0</v>
      </c>
      <c r="BC25">
        <f>VLOOKUP($B25,Categories!$A$2:$O$48,14,0)</f>
        <v>0</v>
      </c>
      <c r="BD25">
        <f>VLOOKUP($B25,Categories!$A$2:$O$48,15,0)</f>
        <v>0</v>
      </c>
      <c r="BE25">
        <f>VLOOKUP($B25,Categories!$A$2:$Z$48,16,0)</f>
        <v>3.26</v>
      </c>
      <c r="BF25">
        <f t="shared" si="25"/>
        <v>0</v>
      </c>
    </row>
    <row r="26" spans="1:58" x14ac:dyDescent="0.25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L26">
        <v>4</v>
      </c>
      <c r="M26" t="str">
        <f t="shared" si="0"/>
        <v>ELTO</v>
      </c>
      <c r="N26" t="str">
        <f t="shared" si="1"/>
        <v/>
      </c>
      <c r="O26" t="str">
        <f t="shared" si="2"/>
        <v/>
      </c>
      <c r="P26">
        <f t="shared" si="3"/>
        <v>1</v>
      </c>
      <c r="Q26">
        <f t="shared" si="4"/>
        <v>0</v>
      </c>
      <c r="R26">
        <f t="shared" si="5"/>
        <v>0</v>
      </c>
      <c r="S26" t="str">
        <f t="shared" si="6"/>
        <v/>
      </c>
      <c r="T26" t="str">
        <f t="shared" si="7"/>
        <v/>
      </c>
      <c r="U26" t="str">
        <f t="shared" si="7"/>
        <v/>
      </c>
      <c r="V26">
        <f t="shared" si="8"/>
        <v>0</v>
      </c>
      <c r="W26" t="str">
        <f t="shared" si="9"/>
        <v/>
      </c>
      <c r="X26" t="str">
        <f t="shared" si="10"/>
        <v/>
      </c>
      <c r="Y26">
        <f t="shared" si="11"/>
        <v>0</v>
      </c>
      <c r="Z26">
        <f t="shared" si="12"/>
        <v>0</v>
      </c>
      <c r="AA26">
        <f t="shared" si="13"/>
        <v>0</v>
      </c>
      <c r="AB26" t="str">
        <f t="shared" si="14"/>
        <v/>
      </c>
      <c r="AC26" t="str">
        <f>IF($AP26="Competitive",IF(J26="","",IF(J26=MAX($D26:$L26),1,0)),IF(J26="","",IF(J26=$AO26,1,0)))</f>
        <v/>
      </c>
      <c r="AD26" t="str">
        <f>IF($AP26="Competitive",IF(K26="","",IF(K26=MAX($D26:$L26),1,0)),IF(K26="","",IF(K26=$AO26,1,0)))</f>
        <v/>
      </c>
      <c r="AE26">
        <f t="shared" si="15"/>
        <v>1</v>
      </c>
      <c r="AF26">
        <f t="shared" si="16"/>
        <v>0</v>
      </c>
      <c r="AG26">
        <f t="shared" si="17"/>
        <v>0</v>
      </c>
      <c r="AH26">
        <f t="shared" si="18"/>
        <v>1</v>
      </c>
      <c r="AI26">
        <f t="shared" si="19"/>
        <v>1</v>
      </c>
      <c r="AJ26">
        <f t="shared" si="20"/>
        <v>1</v>
      </c>
      <c r="AK26">
        <f t="shared" si="21"/>
        <v>0</v>
      </c>
      <c r="AL26">
        <f t="shared" si="22"/>
        <v>0</v>
      </c>
      <c r="AM26">
        <f t="shared" si="22"/>
        <v>0</v>
      </c>
      <c r="AN26">
        <f t="shared" si="23"/>
        <v>1</v>
      </c>
      <c r="AO26">
        <f t="shared" si="24"/>
        <v>4</v>
      </c>
      <c r="AP26" t="s">
        <v>63</v>
      </c>
      <c r="AQ26">
        <f>VLOOKUP($B26,Categories!$A$2:$O$48,2,0)</f>
        <v>0</v>
      </c>
      <c r="AR26">
        <f>VLOOKUP($B26,Categories!$A$2:$O$48,3,0)</f>
        <v>0</v>
      </c>
      <c r="AS26">
        <f>VLOOKUP($B26,Categories!$A$2:$O$48,4,0)</f>
        <v>0</v>
      </c>
      <c r="AT26">
        <f>VLOOKUP($B26,Categories!$A$2:$O$48,5,0)</f>
        <v>1</v>
      </c>
      <c r="AU26">
        <f>VLOOKUP($B26,Categories!$A$2:$O$48,6,0)</f>
        <v>0</v>
      </c>
      <c r="AV26">
        <f>VLOOKUP($B26,Categories!$A$2:$O$48,7,0)</f>
        <v>0</v>
      </c>
      <c r="AW26">
        <f>VLOOKUP($B26,Categories!$A$2:$O$48,8,0)</f>
        <v>0</v>
      </c>
      <c r="AX26">
        <f>VLOOKUP($B26,Categories!$A$2:$O$48,9,0)</f>
        <v>0</v>
      </c>
      <c r="AY26">
        <f>VLOOKUP($B26,Categories!$A$2:$O$48,10,0)</f>
        <v>0</v>
      </c>
      <c r="AZ26">
        <f>VLOOKUP($B26,Categories!$A$2:$O$48,11,0)</f>
        <v>0</v>
      </c>
      <c r="BA26">
        <f>VLOOKUP($B26,Categories!$A$2:$O$48,12,0)</f>
        <v>1</v>
      </c>
      <c r="BB26">
        <f>VLOOKUP($B26,Categories!$A$2:$O$48,13,0)</f>
        <v>0</v>
      </c>
      <c r="BC26">
        <f>VLOOKUP($B26,Categories!$A$2:$O$48,14,0)</f>
        <v>0</v>
      </c>
      <c r="BD26">
        <f>VLOOKUP($B26,Categories!$A$2:$O$48,15,0)</f>
        <v>0</v>
      </c>
      <c r="BE26">
        <f>VLOOKUP($B26,Categories!$A$2:$Z$48,16,0)</f>
        <v>2.11</v>
      </c>
      <c r="BF26">
        <f t="shared" si="25"/>
        <v>1</v>
      </c>
    </row>
    <row r="27" spans="1:58" x14ac:dyDescent="0.25">
      <c r="A27" s="1">
        <v>43703</v>
      </c>
      <c r="B27" t="s">
        <v>189</v>
      </c>
      <c r="C27" t="s">
        <v>5</v>
      </c>
      <c r="D27">
        <v>1</v>
      </c>
      <c r="F27">
        <v>2</v>
      </c>
      <c r="G27">
        <v>4</v>
      </c>
      <c r="H27">
        <v>3</v>
      </c>
      <c r="L27">
        <v>5</v>
      </c>
      <c r="M27" t="str">
        <f t="shared" si="0"/>
        <v>JELTO</v>
      </c>
      <c r="N27">
        <f t="shared" si="1"/>
        <v>1</v>
      </c>
      <c r="O27" t="str">
        <f t="shared" si="2"/>
        <v/>
      </c>
      <c r="P27">
        <f t="shared" si="3"/>
        <v>0</v>
      </c>
      <c r="Q27">
        <f t="shared" si="4"/>
        <v>0</v>
      </c>
      <c r="R27">
        <f t="shared" si="5"/>
        <v>0</v>
      </c>
      <c r="S27" t="str">
        <f t="shared" si="6"/>
        <v/>
      </c>
      <c r="T27" t="str">
        <f t="shared" si="7"/>
        <v/>
      </c>
      <c r="U27" t="str">
        <f t="shared" si="7"/>
        <v/>
      </c>
      <c r="V27">
        <f t="shared" si="8"/>
        <v>0</v>
      </c>
      <c r="W27">
        <f t="shared" si="9"/>
        <v>0</v>
      </c>
      <c r="X27" t="str">
        <f t="shared" si="10"/>
        <v/>
      </c>
      <c r="Y27">
        <f t="shared" si="11"/>
        <v>0</v>
      </c>
      <c r="Z27">
        <f t="shared" si="12"/>
        <v>0</v>
      </c>
      <c r="AA27">
        <f t="shared" si="13"/>
        <v>0</v>
      </c>
      <c r="AB27" t="str">
        <f t="shared" si="14"/>
        <v/>
      </c>
      <c r="AC27" t="str">
        <f>IF($AP27="Competitive",IF(J27="","",IF(J27=MAX($D27:$L27),1,0)),IF(J27="","",IF(J27=$AO27,1,0)))</f>
        <v/>
      </c>
      <c r="AD27" t="str">
        <f>IF($AP27="Competitive",IF(K27="","",IF(K27=MAX($D27:$L27),1,0)),IF(K27="","",IF(K27=$AO27,1,0)))</f>
        <v/>
      </c>
      <c r="AE27">
        <f t="shared" si="15"/>
        <v>1</v>
      </c>
      <c r="AF27">
        <f t="shared" si="16"/>
        <v>1</v>
      </c>
      <c r="AG27">
        <f t="shared" si="17"/>
        <v>0</v>
      </c>
      <c r="AH27">
        <f t="shared" si="18"/>
        <v>1</v>
      </c>
      <c r="AI27">
        <f t="shared" si="19"/>
        <v>1</v>
      </c>
      <c r="AJ27">
        <f t="shared" si="20"/>
        <v>1</v>
      </c>
      <c r="AK27">
        <f t="shared" si="21"/>
        <v>0</v>
      </c>
      <c r="AL27">
        <f t="shared" si="22"/>
        <v>0</v>
      </c>
      <c r="AM27">
        <f t="shared" si="22"/>
        <v>0</v>
      </c>
      <c r="AN27">
        <f t="shared" si="23"/>
        <v>1</v>
      </c>
      <c r="AO27">
        <f t="shared" si="24"/>
        <v>5</v>
      </c>
      <c r="AP27" t="s">
        <v>63</v>
      </c>
      <c r="AQ27">
        <f>VLOOKUP($B27,Categories!$A$2:$O$48,2,0)</f>
        <v>0</v>
      </c>
      <c r="AR27">
        <f>VLOOKUP($B27,Categories!$A$2:$O$48,3,0)</f>
        <v>0</v>
      </c>
      <c r="AS27">
        <f>VLOOKUP($B27,Categories!$A$2:$O$48,4,0)</f>
        <v>1</v>
      </c>
      <c r="AT27">
        <f>VLOOKUP($B27,Categories!$A$2:$O$48,5,0)</f>
        <v>1</v>
      </c>
      <c r="AU27">
        <f>VLOOKUP($B27,Categories!$A$2:$O$48,6,0)</f>
        <v>1</v>
      </c>
      <c r="AV27">
        <f>VLOOKUP($B27,Categories!$A$2:$O$48,7,0)</f>
        <v>0</v>
      </c>
      <c r="AW27">
        <f>VLOOKUP($B27,Categories!$A$2:$O$48,8,0)</f>
        <v>0</v>
      </c>
      <c r="AX27">
        <f>VLOOKUP($B27,Categories!$A$2:$O$48,9,0)</f>
        <v>1</v>
      </c>
      <c r="AY27">
        <f>VLOOKUP($B27,Categories!$A$2:$O$48,10,0)</f>
        <v>0</v>
      </c>
      <c r="AZ27">
        <f>VLOOKUP($B27,Categories!$A$2:$O$48,11,0)</f>
        <v>0</v>
      </c>
      <c r="BA27">
        <f>VLOOKUP($B27,Categories!$A$2:$O$48,12,0)</f>
        <v>0</v>
      </c>
      <c r="BB27">
        <f>VLOOKUP($B27,Categories!$A$2:$O$48,13,0)</f>
        <v>0</v>
      </c>
      <c r="BC27">
        <f>VLOOKUP($B27,Categories!$A$2:$O$48,14,0)</f>
        <v>0</v>
      </c>
      <c r="BD27">
        <f>VLOOKUP($B27,Categories!$A$2:$O$48,15,0)</f>
        <v>0</v>
      </c>
      <c r="BE27">
        <f>VLOOKUP($B27,Categories!$A$2:$Z$48,16,0)</f>
        <v>2.83</v>
      </c>
      <c r="BF27">
        <f t="shared" si="25"/>
        <v>0</v>
      </c>
    </row>
    <row r="28" spans="1:58" x14ac:dyDescent="0.25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M28" t="str">
        <f t="shared" si="0"/>
        <v>ELT</v>
      </c>
      <c r="N28" t="str">
        <f t="shared" si="1"/>
        <v/>
      </c>
      <c r="O28" t="str">
        <f t="shared" si="2"/>
        <v/>
      </c>
      <c r="P28">
        <f t="shared" si="3"/>
        <v>0</v>
      </c>
      <c r="Q28">
        <f t="shared" si="4"/>
        <v>1</v>
      </c>
      <c r="R28">
        <f t="shared" si="5"/>
        <v>0</v>
      </c>
      <c r="S28" t="str">
        <f t="shared" si="6"/>
        <v/>
      </c>
      <c r="T28" t="str">
        <f t="shared" si="7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 t="str">
        <f t="shared" si="10"/>
        <v/>
      </c>
      <c r="Y28">
        <f t="shared" si="11"/>
        <v>0</v>
      </c>
      <c r="Z28">
        <f t="shared" si="12"/>
        <v>0</v>
      </c>
      <c r="AA28">
        <f t="shared" si="13"/>
        <v>1</v>
      </c>
      <c r="AB28" t="str">
        <f t="shared" si="14"/>
        <v/>
      </c>
      <c r="AC28" t="str">
        <f>IF($AP28="Competitive",IF(J28="","",IF(J28=MAX($D28:$L28),1,0)),IF(J28="","",IF(J28=$AO28,1,0)))</f>
        <v/>
      </c>
      <c r="AD28" t="str">
        <f>IF($AP28="Competitive",IF(K28="","",IF(K28=MAX($D28:$L28),1,0)),IF(K28="","",IF(K28=$AO28,1,0)))</f>
        <v/>
      </c>
      <c r="AE28" t="str">
        <f t="shared" si="15"/>
        <v/>
      </c>
      <c r="AF28">
        <f t="shared" si="16"/>
        <v>0</v>
      </c>
      <c r="AG28">
        <f t="shared" si="17"/>
        <v>0</v>
      </c>
      <c r="AH28">
        <f t="shared" si="18"/>
        <v>1</v>
      </c>
      <c r="AI28">
        <f t="shared" si="19"/>
        <v>1</v>
      </c>
      <c r="AJ28">
        <f t="shared" si="20"/>
        <v>1</v>
      </c>
      <c r="AK28">
        <f t="shared" si="21"/>
        <v>0</v>
      </c>
      <c r="AL28">
        <f t="shared" si="22"/>
        <v>0</v>
      </c>
      <c r="AM28">
        <f t="shared" si="22"/>
        <v>0</v>
      </c>
      <c r="AN28">
        <f t="shared" si="23"/>
        <v>0</v>
      </c>
      <c r="AO28">
        <f t="shared" si="24"/>
        <v>3</v>
      </c>
      <c r="AP28" t="s">
        <v>63</v>
      </c>
      <c r="AQ28">
        <f>VLOOKUP($B28,Categories!$A$2:$O$48,2,0)</f>
        <v>1</v>
      </c>
      <c r="AR28">
        <f>VLOOKUP($B28,Categories!$A$2:$O$48,3,0)</f>
        <v>0</v>
      </c>
      <c r="AS28">
        <f>VLOOKUP($B28,Categories!$A$2:$O$48,4,0)</f>
        <v>0</v>
      </c>
      <c r="AT28">
        <f>VLOOKUP($B28,Categories!$A$2:$O$48,5,0)</f>
        <v>0</v>
      </c>
      <c r="AU28">
        <f>VLOOKUP($B28,Categories!$A$2:$O$48,6,0)</f>
        <v>0</v>
      </c>
      <c r="AV28">
        <f>VLOOKUP($B28,Categories!$A$2:$O$48,7,0)</f>
        <v>1</v>
      </c>
      <c r="AW28">
        <f>VLOOKUP($B28,Categories!$A$2:$O$48,8,0)</f>
        <v>1</v>
      </c>
      <c r="AX28">
        <f>VLOOKUP($B28,Categories!$A$2:$O$48,9,0)</f>
        <v>0</v>
      </c>
      <c r="AY28">
        <f>VLOOKUP($B28,Categories!$A$2:$O$48,10,0)</f>
        <v>0</v>
      </c>
      <c r="AZ28">
        <f>VLOOKUP($B28,Categories!$A$2:$O$48,11,0)</f>
        <v>0</v>
      </c>
      <c r="BA28">
        <f>VLOOKUP($B28,Categories!$A$2:$O$48,12,0)</f>
        <v>0</v>
      </c>
      <c r="BB28">
        <f>VLOOKUP($B28,Categories!$A$2:$O$48,13,0)</f>
        <v>0</v>
      </c>
      <c r="BC28">
        <f>VLOOKUP($B28,Categories!$A$2:$O$48,14,0)</f>
        <v>0</v>
      </c>
      <c r="BD28">
        <f>VLOOKUP($B28,Categories!$A$2:$O$48,15,0)</f>
        <v>0</v>
      </c>
      <c r="BE28">
        <f>VLOOKUP($B28,Categories!$A$2:$Z$48,16,0)</f>
        <v>3.24</v>
      </c>
      <c r="BF28">
        <f t="shared" si="25"/>
        <v>1</v>
      </c>
    </row>
    <row r="29" spans="1:58" x14ac:dyDescent="0.25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M29" t="str">
        <f t="shared" si="0"/>
        <v>JELT</v>
      </c>
      <c r="N29">
        <f t="shared" si="1"/>
        <v>1</v>
      </c>
      <c r="O29" t="str">
        <f t="shared" si="2"/>
        <v/>
      </c>
      <c r="P29">
        <f t="shared" si="3"/>
        <v>1</v>
      </c>
      <c r="Q29">
        <f t="shared" si="4"/>
        <v>1</v>
      </c>
      <c r="R29">
        <f t="shared" si="5"/>
        <v>1</v>
      </c>
      <c r="S29" t="str">
        <f t="shared" si="6"/>
        <v/>
      </c>
      <c r="T29" t="str">
        <f t="shared" si="7"/>
        <v/>
      </c>
      <c r="U29" t="str">
        <f t="shared" si="7"/>
        <v/>
      </c>
      <c r="V29" t="str">
        <f t="shared" si="8"/>
        <v/>
      </c>
      <c r="W29">
        <f t="shared" si="9"/>
        <v>0</v>
      </c>
      <c r="X29" t="str">
        <f t="shared" si="10"/>
        <v/>
      </c>
      <c r="Y29">
        <f t="shared" si="11"/>
        <v>0</v>
      </c>
      <c r="Z29">
        <f t="shared" si="12"/>
        <v>0</v>
      </c>
      <c r="AA29">
        <f t="shared" si="13"/>
        <v>0</v>
      </c>
      <c r="AB29" t="str">
        <f t="shared" si="14"/>
        <v/>
      </c>
      <c r="AC29" t="str">
        <f>IF($AP29="Competitive",IF(J29="","",IF(J29=MAX($D29:$L29),1,0)),IF(J29="","",IF(J29=$AO29,1,0)))</f>
        <v/>
      </c>
      <c r="AD29" t="str">
        <f>IF($AP29="Competitive",IF(K29="","",IF(K29=MAX($D29:$L29),1,0)),IF(K29="","",IF(K29=$AO29,1,0)))</f>
        <v/>
      </c>
      <c r="AE29" t="str">
        <f t="shared" si="15"/>
        <v/>
      </c>
      <c r="AF29">
        <f t="shared" si="16"/>
        <v>1</v>
      </c>
      <c r="AG29">
        <f t="shared" si="17"/>
        <v>0</v>
      </c>
      <c r="AH29">
        <f t="shared" si="18"/>
        <v>1</v>
      </c>
      <c r="AI29">
        <f t="shared" si="19"/>
        <v>1</v>
      </c>
      <c r="AJ29">
        <f t="shared" si="20"/>
        <v>1</v>
      </c>
      <c r="AK29">
        <f t="shared" si="21"/>
        <v>0</v>
      </c>
      <c r="AL29">
        <f t="shared" si="22"/>
        <v>0</v>
      </c>
      <c r="AM29">
        <f t="shared" si="22"/>
        <v>0</v>
      </c>
      <c r="AN29">
        <f t="shared" si="23"/>
        <v>0</v>
      </c>
      <c r="AO29">
        <f t="shared" si="24"/>
        <v>4</v>
      </c>
      <c r="AP29" t="s">
        <v>62</v>
      </c>
      <c r="AQ29">
        <f>VLOOKUP($B29,Categories!$A$2:$O$48,2,0)</f>
        <v>1</v>
      </c>
      <c r="AR29">
        <f>VLOOKUP($B29,Categories!$A$2:$O$48,3,0)</f>
        <v>0</v>
      </c>
      <c r="AS29">
        <f>VLOOKUP($B29,Categories!$A$2:$O$48,4,0)</f>
        <v>0</v>
      </c>
      <c r="AT29">
        <f>VLOOKUP($B29,Categories!$A$2:$O$48,5,0)</f>
        <v>0</v>
      </c>
      <c r="AU29">
        <f>VLOOKUP($B29,Categories!$A$2:$O$48,6,0)</f>
        <v>0</v>
      </c>
      <c r="AV29">
        <f>VLOOKUP($B29,Categories!$A$2:$O$48,7,0)</f>
        <v>1</v>
      </c>
      <c r="AW29">
        <f>VLOOKUP($B29,Categories!$A$2:$O$48,8,0)</f>
        <v>0</v>
      </c>
      <c r="AX29">
        <f>VLOOKUP($B29,Categories!$A$2:$O$48,9,0)</f>
        <v>0</v>
      </c>
      <c r="AY29">
        <f>VLOOKUP($B29,Categories!$A$2:$O$48,10,0)</f>
        <v>0</v>
      </c>
      <c r="AZ29">
        <f>VLOOKUP($B29,Categories!$A$2:$O$48,11,0)</f>
        <v>0</v>
      </c>
      <c r="BA29">
        <f>VLOOKUP($B29,Categories!$A$2:$O$48,12,0)</f>
        <v>0</v>
      </c>
      <c r="BB29">
        <f>VLOOKUP($B29,Categories!$A$2:$O$48,13,0)</f>
        <v>0</v>
      </c>
      <c r="BC29">
        <f>VLOOKUP($B29,Categories!$A$2:$O$48,14,0)</f>
        <v>0</v>
      </c>
      <c r="BD29">
        <f>VLOOKUP($B29,Categories!$A$2:$O$48,15,0)</f>
        <v>0</v>
      </c>
      <c r="BE29">
        <f>VLOOKUP($B29,Categories!$A$2:$Z$48,16,0)</f>
        <v>2.41</v>
      </c>
      <c r="BF29">
        <f t="shared" si="25"/>
        <v>0</v>
      </c>
    </row>
    <row r="30" spans="1:58" x14ac:dyDescent="0.25">
      <c r="A30" s="1">
        <v>43717</v>
      </c>
      <c r="B30" t="s">
        <v>200</v>
      </c>
      <c r="C30" t="s">
        <v>38</v>
      </c>
      <c r="D30">
        <v>1</v>
      </c>
      <c r="F30">
        <v>1</v>
      </c>
      <c r="G30">
        <v>1</v>
      </c>
      <c r="H30">
        <v>1</v>
      </c>
      <c r="M30" t="str">
        <f t="shared" si="0"/>
        <v>JELT</v>
      </c>
      <c r="N30">
        <f t="shared" si="1"/>
        <v>1</v>
      </c>
      <c r="O30" t="str">
        <f t="shared" si="2"/>
        <v/>
      </c>
      <c r="P30">
        <f t="shared" si="3"/>
        <v>1</v>
      </c>
      <c r="Q30">
        <f t="shared" si="4"/>
        <v>1</v>
      </c>
      <c r="R30">
        <f t="shared" si="5"/>
        <v>1</v>
      </c>
      <c r="S30" t="str">
        <f t="shared" si="6"/>
        <v/>
      </c>
      <c r="T30" t="str">
        <f t="shared" si="7"/>
        <v/>
      </c>
      <c r="U30" t="str">
        <f t="shared" si="7"/>
        <v/>
      </c>
      <c r="V30" t="str">
        <f t="shared" si="8"/>
        <v/>
      </c>
      <c r="W30">
        <f t="shared" si="9"/>
        <v>0</v>
      </c>
      <c r="X30" t="str">
        <f t="shared" si="10"/>
        <v/>
      </c>
      <c r="Y30">
        <f t="shared" si="11"/>
        <v>0</v>
      </c>
      <c r="Z30">
        <f t="shared" si="12"/>
        <v>0</v>
      </c>
      <c r="AA30">
        <f t="shared" si="13"/>
        <v>0</v>
      </c>
      <c r="AB30" t="str">
        <f t="shared" si="14"/>
        <v/>
      </c>
      <c r="AC30" t="str">
        <f>IF($AP30="Competitive",IF(J30="","",IF(J30=MAX($D30:$L30),1,0)),IF(J30="","",IF(J30=$AO30,1,0)))</f>
        <v/>
      </c>
      <c r="AD30" t="str">
        <f>IF($AP30="Competitive",IF(K30="","",IF(K30=MAX($D30:$L30),1,0)),IF(K30="","",IF(K30=$AO30,1,0)))</f>
        <v/>
      </c>
      <c r="AE30" t="str">
        <f t="shared" si="15"/>
        <v/>
      </c>
      <c r="AF30">
        <f t="shared" si="16"/>
        <v>1</v>
      </c>
      <c r="AG30">
        <f t="shared" si="17"/>
        <v>0</v>
      </c>
      <c r="AH30">
        <f t="shared" si="18"/>
        <v>1</v>
      </c>
      <c r="AI30">
        <f t="shared" si="19"/>
        <v>1</v>
      </c>
      <c r="AJ30">
        <f t="shared" si="20"/>
        <v>1</v>
      </c>
      <c r="AK30">
        <f t="shared" si="21"/>
        <v>0</v>
      </c>
      <c r="AL30">
        <f t="shared" si="22"/>
        <v>0</v>
      </c>
      <c r="AM30">
        <f t="shared" si="22"/>
        <v>0</v>
      </c>
      <c r="AN30">
        <f t="shared" si="23"/>
        <v>0</v>
      </c>
      <c r="AO30">
        <f t="shared" si="24"/>
        <v>4</v>
      </c>
      <c r="AP30" t="s">
        <v>62</v>
      </c>
      <c r="AQ30">
        <f>VLOOKUP($B30,Categories!$A$2:$O$48,2,0)</f>
        <v>1</v>
      </c>
      <c r="AR30">
        <f>VLOOKUP($B30,Categories!$A$2:$O$48,3,0)</f>
        <v>0</v>
      </c>
      <c r="AS30">
        <f>VLOOKUP($B30,Categories!$A$2:$O$48,4,0)</f>
        <v>0</v>
      </c>
      <c r="AT30">
        <f>VLOOKUP($B30,Categories!$A$2:$O$48,5,0)</f>
        <v>0</v>
      </c>
      <c r="AU30">
        <f>VLOOKUP($B30,Categories!$A$2:$O$48,6,0)</f>
        <v>0</v>
      </c>
      <c r="AV30">
        <f>VLOOKUP($B30,Categories!$A$2:$O$48,7,0)</f>
        <v>1</v>
      </c>
      <c r="AW30">
        <f>VLOOKUP($B30,Categories!$A$2:$O$48,8,0)</f>
        <v>0</v>
      </c>
      <c r="AX30">
        <f>VLOOKUP($B30,Categories!$A$2:$O$48,9,0)</f>
        <v>0</v>
      </c>
      <c r="AY30">
        <f>VLOOKUP($B30,Categories!$A$2:$O$48,10,0)</f>
        <v>0</v>
      </c>
      <c r="AZ30">
        <f>VLOOKUP($B30,Categories!$A$2:$O$48,11,0)</f>
        <v>0</v>
      </c>
      <c r="BA30">
        <f>VLOOKUP($B30,Categories!$A$2:$O$48,12,0)</f>
        <v>0</v>
      </c>
      <c r="BB30">
        <f>VLOOKUP($B30,Categories!$A$2:$O$48,13,0)</f>
        <v>0</v>
      </c>
      <c r="BC30">
        <f>VLOOKUP($B30,Categories!$A$2:$O$48,14,0)</f>
        <v>0</v>
      </c>
      <c r="BD30">
        <f>VLOOKUP($B30,Categories!$A$2:$O$48,15,0)</f>
        <v>0</v>
      </c>
      <c r="BE30">
        <f>VLOOKUP($B30,Categories!$A$2:$Z$48,16,0)</f>
        <v>2.41</v>
      </c>
      <c r="BF30">
        <f t="shared" si="25"/>
        <v>0</v>
      </c>
    </row>
    <row r="31" spans="1:58" x14ac:dyDescent="0.25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M31" t="str">
        <f t="shared" si="0"/>
        <v>ELT</v>
      </c>
      <c r="N31" t="str">
        <f t="shared" si="1"/>
        <v/>
      </c>
      <c r="O31" t="str">
        <f t="shared" si="2"/>
        <v/>
      </c>
      <c r="P31">
        <f t="shared" si="3"/>
        <v>0</v>
      </c>
      <c r="Q31">
        <f t="shared" si="4"/>
        <v>1</v>
      </c>
      <c r="R31">
        <f t="shared" si="5"/>
        <v>0</v>
      </c>
      <c r="S31" t="str">
        <f t="shared" si="6"/>
        <v/>
      </c>
      <c r="T31" t="str">
        <f t="shared" si="7"/>
        <v/>
      </c>
      <c r="U31" t="str">
        <f t="shared" si="7"/>
        <v/>
      </c>
      <c r="V31" t="str">
        <f t="shared" si="8"/>
        <v/>
      </c>
      <c r="W31" t="str">
        <f t="shared" si="9"/>
        <v/>
      </c>
      <c r="X31" t="str">
        <f t="shared" si="10"/>
        <v/>
      </c>
      <c r="Y31">
        <f t="shared" si="11"/>
        <v>1</v>
      </c>
      <c r="Z31">
        <f t="shared" si="12"/>
        <v>0</v>
      </c>
      <c r="AA31">
        <f t="shared" si="13"/>
        <v>0</v>
      </c>
      <c r="AB31" t="str">
        <f t="shared" si="14"/>
        <v/>
      </c>
      <c r="AC31" t="str">
        <f>IF($AP31="Competitive",IF(J31="","",IF(J31=MAX($D31:$L31),1,0)),IF(J31="","",IF(J31=$AO31,1,0)))</f>
        <v/>
      </c>
      <c r="AD31" t="str">
        <f>IF($AP31="Competitive",IF(K31="","",IF(K31=MAX($D31:$L31),1,0)),IF(K31="","",IF(K31=$AO31,1,0)))</f>
        <v/>
      </c>
      <c r="AE31" t="str">
        <f t="shared" si="15"/>
        <v/>
      </c>
      <c r="AF31">
        <f t="shared" si="16"/>
        <v>0</v>
      </c>
      <c r="AG31">
        <f t="shared" si="17"/>
        <v>0</v>
      </c>
      <c r="AH31">
        <f t="shared" si="18"/>
        <v>1</v>
      </c>
      <c r="AI31">
        <f t="shared" si="19"/>
        <v>1</v>
      </c>
      <c r="AJ31">
        <f t="shared" si="20"/>
        <v>1</v>
      </c>
      <c r="AK31">
        <f t="shared" si="21"/>
        <v>0</v>
      </c>
      <c r="AL31">
        <f t="shared" si="22"/>
        <v>0</v>
      </c>
      <c r="AM31">
        <f t="shared" si="22"/>
        <v>0</v>
      </c>
      <c r="AN31">
        <f t="shared" si="23"/>
        <v>0</v>
      </c>
      <c r="AO31">
        <f t="shared" si="24"/>
        <v>3</v>
      </c>
      <c r="AP31" t="s">
        <v>63</v>
      </c>
      <c r="AQ31">
        <f>VLOOKUP($B31,Categories!$A$2:$O$48,2,0)</f>
        <v>1</v>
      </c>
      <c r="AR31">
        <f>VLOOKUP($B31,Categories!$A$2:$O$48,3,0)</f>
        <v>0</v>
      </c>
      <c r="AS31">
        <f>VLOOKUP($B31,Categories!$A$2:$O$48,4,0)</f>
        <v>0</v>
      </c>
      <c r="AT31">
        <f>VLOOKUP($B31,Categories!$A$2:$O$48,5,0)</f>
        <v>0</v>
      </c>
      <c r="AU31">
        <f>VLOOKUP($B31,Categories!$A$2:$O$48,6,0)</f>
        <v>0</v>
      </c>
      <c r="AV31">
        <f>VLOOKUP($B31,Categories!$A$2:$O$48,7,0)</f>
        <v>1</v>
      </c>
      <c r="AW31">
        <f>VLOOKUP($B31,Categories!$A$2:$O$48,8,0)</f>
        <v>1</v>
      </c>
      <c r="AX31">
        <f>VLOOKUP($B31,Categories!$A$2:$O$48,9,0)</f>
        <v>0</v>
      </c>
      <c r="AY31">
        <f>VLOOKUP($B31,Categories!$A$2:$O$48,10,0)</f>
        <v>0</v>
      </c>
      <c r="AZ31">
        <f>VLOOKUP($B31,Categories!$A$2:$O$48,11,0)</f>
        <v>0</v>
      </c>
      <c r="BA31">
        <f>VLOOKUP($B31,Categories!$A$2:$O$48,12,0)</f>
        <v>0</v>
      </c>
      <c r="BB31">
        <f>VLOOKUP($B31,Categories!$A$2:$O$48,13,0)</f>
        <v>0</v>
      </c>
      <c r="BC31">
        <f>VLOOKUP($B31,Categories!$A$2:$O$48,14,0)</f>
        <v>0</v>
      </c>
      <c r="BD31">
        <f>VLOOKUP($B31,Categories!$A$2:$O$48,15,0)</f>
        <v>0</v>
      </c>
      <c r="BE31">
        <f>VLOOKUP($B31,Categories!$A$2:$Z$48,16,0)</f>
        <v>3.24</v>
      </c>
      <c r="BF31">
        <f t="shared" si="25"/>
        <v>1</v>
      </c>
    </row>
    <row r="32" spans="1:58" x14ac:dyDescent="0.25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M32" t="str">
        <f t="shared" si="0"/>
        <v>ELT</v>
      </c>
      <c r="N32" t="str">
        <f t="shared" si="1"/>
        <v/>
      </c>
      <c r="O32" t="str">
        <f t="shared" si="2"/>
        <v/>
      </c>
      <c r="P32">
        <f t="shared" si="3"/>
        <v>0</v>
      </c>
      <c r="Q32">
        <f t="shared" si="4"/>
        <v>0</v>
      </c>
      <c r="R32">
        <f t="shared" si="5"/>
        <v>1</v>
      </c>
      <c r="S32" t="str">
        <f t="shared" si="6"/>
        <v/>
      </c>
      <c r="T32" t="str">
        <f t="shared" si="7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>
        <f t="shared" si="11"/>
        <v>0</v>
      </c>
      <c r="Z32">
        <f t="shared" si="12"/>
        <v>1</v>
      </c>
      <c r="AA32">
        <f t="shared" si="13"/>
        <v>0</v>
      </c>
      <c r="AB32" t="str">
        <f t="shared" si="14"/>
        <v/>
      </c>
      <c r="AC32" t="str">
        <f>IF($AP32="Competitive",IF(J32="","",IF(J32=MAX($D32:$L32),1,0)),IF(J32="","",IF(J32=$AO32,1,0)))</f>
        <v/>
      </c>
      <c r="AD32" t="str">
        <f>IF($AP32="Competitive",IF(K32="","",IF(K32=MAX($D32:$L32),1,0)),IF(K32="","",IF(K32=$AO32,1,0)))</f>
        <v/>
      </c>
      <c r="AE32" t="str">
        <f t="shared" si="15"/>
        <v/>
      </c>
      <c r="AF32">
        <f t="shared" si="16"/>
        <v>0</v>
      </c>
      <c r="AG32">
        <f t="shared" si="17"/>
        <v>0</v>
      </c>
      <c r="AH32">
        <f t="shared" si="18"/>
        <v>1</v>
      </c>
      <c r="AI32">
        <f t="shared" si="19"/>
        <v>1</v>
      </c>
      <c r="AJ32">
        <f t="shared" si="20"/>
        <v>1</v>
      </c>
      <c r="AK32">
        <f t="shared" si="21"/>
        <v>0</v>
      </c>
      <c r="AL32">
        <f t="shared" si="22"/>
        <v>0</v>
      </c>
      <c r="AM32">
        <f t="shared" si="22"/>
        <v>0</v>
      </c>
      <c r="AN32">
        <f t="shared" si="23"/>
        <v>0</v>
      </c>
      <c r="AO32">
        <f t="shared" si="24"/>
        <v>3</v>
      </c>
      <c r="AP32" t="s">
        <v>63</v>
      </c>
      <c r="AQ32">
        <f>VLOOKUP($B32,Categories!$A$2:$O$48,2,0)</f>
        <v>1</v>
      </c>
      <c r="AR32">
        <f>VLOOKUP($B32,Categories!$A$2:$O$48,3,0)</f>
        <v>0</v>
      </c>
      <c r="AS32">
        <f>VLOOKUP($B32,Categories!$A$2:$O$48,4,0)</f>
        <v>0</v>
      </c>
      <c r="AT32">
        <f>VLOOKUP($B32,Categories!$A$2:$O$48,5,0)</f>
        <v>0</v>
      </c>
      <c r="AU32">
        <f>VLOOKUP($B32,Categories!$A$2:$O$48,6,0)</f>
        <v>0</v>
      </c>
      <c r="AV32">
        <f>VLOOKUP($B32,Categories!$A$2:$O$48,7,0)</f>
        <v>1</v>
      </c>
      <c r="AW32">
        <f>VLOOKUP($B32,Categories!$A$2:$O$48,8,0)</f>
        <v>1</v>
      </c>
      <c r="AX32">
        <f>VLOOKUP($B32,Categories!$A$2:$O$48,9,0)</f>
        <v>0</v>
      </c>
      <c r="AY32">
        <f>VLOOKUP($B32,Categories!$A$2:$O$48,10,0)</f>
        <v>0</v>
      </c>
      <c r="AZ32">
        <f>VLOOKUP($B32,Categories!$A$2:$O$48,11,0)</f>
        <v>0</v>
      </c>
      <c r="BA32">
        <f>VLOOKUP($B32,Categories!$A$2:$O$48,12,0)</f>
        <v>0</v>
      </c>
      <c r="BB32">
        <f>VLOOKUP($B32,Categories!$A$2:$O$48,13,0)</f>
        <v>0</v>
      </c>
      <c r="BC32">
        <f>VLOOKUP($B32,Categories!$A$2:$O$48,14,0)</f>
        <v>0</v>
      </c>
      <c r="BD32">
        <f>VLOOKUP($B32,Categories!$A$2:$O$48,15,0)</f>
        <v>0</v>
      </c>
      <c r="BE32">
        <f>VLOOKUP($B32,Categories!$A$2:$Z$48,16,0)</f>
        <v>3.24</v>
      </c>
      <c r="BF32">
        <f t="shared" si="25"/>
        <v>0</v>
      </c>
    </row>
    <row r="33" spans="1:58" x14ac:dyDescent="0.25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M33" t="str">
        <f t="shared" si="0"/>
        <v>ELT</v>
      </c>
      <c r="N33" t="str">
        <f t="shared" si="1"/>
        <v/>
      </c>
      <c r="O33" t="str">
        <f t="shared" si="2"/>
        <v/>
      </c>
      <c r="P33">
        <f t="shared" si="3"/>
        <v>1</v>
      </c>
      <c r="Q33">
        <f t="shared" si="4"/>
        <v>0</v>
      </c>
      <c r="R33">
        <f t="shared" si="5"/>
        <v>0</v>
      </c>
      <c r="S33" t="str">
        <f t="shared" si="6"/>
        <v/>
      </c>
      <c r="T33" t="str">
        <f t="shared" si="7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 t="str">
        <f t="shared" si="10"/>
        <v/>
      </c>
      <c r="Y33">
        <f t="shared" si="11"/>
        <v>0</v>
      </c>
      <c r="Z33">
        <f t="shared" si="12"/>
        <v>1</v>
      </c>
      <c r="AA33">
        <f t="shared" si="13"/>
        <v>0</v>
      </c>
      <c r="AB33" t="str">
        <f t="shared" si="14"/>
        <v/>
      </c>
      <c r="AC33" t="str">
        <f>IF($AP33="Competitive",IF(J33="","",IF(J33=MAX($D33:$L33),1,0)),IF(J33="","",IF(J33=$AO33,1,0)))</f>
        <v/>
      </c>
      <c r="AD33" t="str">
        <f>IF($AP33="Competitive",IF(K33="","",IF(K33=MAX($D33:$L33),1,0)),IF(K33="","",IF(K33=$AO33,1,0)))</f>
        <v/>
      </c>
      <c r="AE33" t="str">
        <f t="shared" si="15"/>
        <v/>
      </c>
      <c r="AF33">
        <f t="shared" si="16"/>
        <v>0</v>
      </c>
      <c r="AG33">
        <f t="shared" si="17"/>
        <v>0</v>
      </c>
      <c r="AH33">
        <f t="shared" si="18"/>
        <v>1</v>
      </c>
      <c r="AI33">
        <f t="shared" si="19"/>
        <v>1</v>
      </c>
      <c r="AJ33">
        <f t="shared" si="20"/>
        <v>1</v>
      </c>
      <c r="AK33">
        <f t="shared" si="21"/>
        <v>0</v>
      </c>
      <c r="AL33">
        <f t="shared" si="22"/>
        <v>0</v>
      </c>
      <c r="AM33">
        <f t="shared" si="22"/>
        <v>0</v>
      </c>
      <c r="AN33">
        <f t="shared" si="23"/>
        <v>0</v>
      </c>
      <c r="AO33">
        <f t="shared" si="24"/>
        <v>3</v>
      </c>
      <c r="AP33" t="s">
        <v>63</v>
      </c>
      <c r="AQ33">
        <f>VLOOKUP($B33,Categories!$A$2:$O$48,2,0)</f>
        <v>1</v>
      </c>
      <c r="AR33">
        <f>VLOOKUP($B33,Categories!$A$2:$O$48,3,0)</f>
        <v>0</v>
      </c>
      <c r="AS33">
        <f>VLOOKUP($B33,Categories!$A$2:$O$48,4,0)</f>
        <v>0</v>
      </c>
      <c r="AT33">
        <f>VLOOKUP($B33,Categories!$A$2:$O$48,5,0)</f>
        <v>0</v>
      </c>
      <c r="AU33">
        <f>VLOOKUP($B33,Categories!$A$2:$O$48,6,0)</f>
        <v>0</v>
      </c>
      <c r="AV33">
        <f>VLOOKUP($B33,Categories!$A$2:$O$48,7,0)</f>
        <v>1</v>
      </c>
      <c r="AW33">
        <f>VLOOKUP($B33,Categories!$A$2:$O$48,8,0)</f>
        <v>1</v>
      </c>
      <c r="AX33">
        <f>VLOOKUP($B33,Categories!$A$2:$O$48,9,0)</f>
        <v>0</v>
      </c>
      <c r="AY33">
        <f>VLOOKUP($B33,Categories!$A$2:$O$48,10,0)</f>
        <v>0</v>
      </c>
      <c r="AZ33">
        <f>VLOOKUP($B33,Categories!$A$2:$O$48,11,0)</f>
        <v>0</v>
      </c>
      <c r="BA33">
        <f>VLOOKUP($B33,Categories!$A$2:$O$48,12,0)</f>
        <v>0</v>
      </c>
      <c r="BB33">
        <f>VLOOKUP($B33,Categories!$A$2:$O$48,13,0)</f>
        <v>0</v>
      </c>
      <c r="BC33">
        <f>VLOOKUP($B33,Categories!$A$2:$O$48,14,0)</f>
        <v>0</v>
      </c>
      <c r="BD33">
        <f>VLOOKUP($B33,Categories!$A$2:$O$48,15,0)</f>
        <v>0</v>
      </c>
      <c r="BE33">
        <f>VLOOKUP($B33,Categories!$A$2:$Z$48,16,0)</f>
        <v>3.24</v>
      </c>
      <c r="BF33">
        <f t="shared" si="25"/>
        <v>1</v>
      </c>
    </row>
    <row r="34" spans="1:58" x14ac:dyDescent="0.25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M34" t="str">
        <f t="shared" si="0"/>
        <v>ELT</v>
      </c>
      <c r="N34" t="str">
        <f t="shared" ref="N34:N65" si="26">IF(D34="","",IF(D34=1,1,0))</f>
        <v/>
      </c>
      <c r="O34" t="str">
        <f t="shared" ref="O34:O65" si="27">IF(E34="","",IF(E34=1,1,0))</f>
        <v/>
      </c>
      <c r="P34">
        <f t="shared" ref="P34:P65" si="28">IF(F34="","",IF(F34=1,1,0))</f>
        <v>1</v>
      </c>
      <c r="Q34">
        <f t="shared" ref="Q34:Q65" si="29">IF(G34="","",IF(G34=1,1,0))</f>
        <v>0</v>
      </c>
      <c r="R34">
        <f t="shared" ref="R34:R65" si="30">IF(H34="","",IF(H34=1,1,0))</f>
        <v>0</v>
      </c>
      <c r="S34" t="str">
        <f t="shared" ref="S34:S65" si="31">IF(I34="","",IF(I34=1,1,0))</f>
        <v/>
      </c>
      <c r="T34" t="str">
        <f t="shared" ref="T34:U65" si="32">IF(J34="","",IF(J34=1,1,0))</f>
        <v/>
      </c>
      <c r="U34" t="str">
        <f t="shared" si="32"/>
        <v/>
      </c>
      <c r="V34" t="str">
        <f t="shared" ref="V34:V65" si="33">IF(L34="","",IF(L34=1,1,0))</f>
        <v/>
      </c>
      <c r="W34" t="str">
        <f t="shared" ref="W34:W65" si="34">IF($AP34="Competitive",IF(D34="","",IF(D34=MAX($D34:$L34),1,0)),IF(D34="","",IF(D34=$AO34,1,0)))</f>
        <v/>
      </c>
      <c r="X34" t="str">
        <f t="shared" ref="X34:X65" si="35">IF($AP34="Competitive",IF(E34="","",IF(E34=MAX($D34:$L34),1,0)),IF(E34="","",IF(E34=$AO34,1,0)))</f>
        <v/>
      </c>
      <c r="Y34">
        <f t="shared" ref="Y34:Y65" si="36">IF($AP34="Competitive",IF(F34="","",IF(F34=MAX($D34:$L34),1,0)),IF(F34="","",IF(F34=$AO34,1,0)))</f>
        <v>0</v>
      </c>
      <c r="Z34">
        <f t="shared" ref="Z34:Z65" si="37">IF($AP34="Competitive",IF(G34="","",IF(G34=MAX($D34:$L34),1,0)),IF(G34="","",IF(G34=$AO34,1,0)))</f>
        <v>1</v>
      </c>
      <c r="AA34">
        <f t="shared" ref="AA34:AA65" si="38">IF($AP34="Competitive",IF(H34="","",IF(H34=MAX($D34:$L34),1,0)),IF(H34="","",IF(H34=$AO34,1,0)))</f>
        <v>0</v>
      </c>
      <c r="AB34" t="str">
        <f t="shared" ref="AB34:AB65" si="39">IF($AP34="Competitive",IF(I34="","",IF(I34=MAX($D34:$L34),1,0)),IF(I34="","",IF(I34=$AO34,1,0)))</f>
        <v/>
      </c>
      <c r="AC34" t="str">
        <f>IF($AP34="Competitive",IF(J34="","",IF(J34=MAX($D34:$L34),1,0)),IF(J34="","",IF(J34=$AO34,1,0)))</f>
        <v/>
      </c>
      <c r="AD34" t="str">
        <f>IF($AP34="Competitive",IF(K34="","",IF(K34=MAX($D34:$L34),1,0)),IF(K34="","",IF(K34=$AO34,1,0)))</f>
        <v/>
      </c>
      <c r="AE34" t="str">
        <f t="shared" ref="AE34:AE65" si="40">IF($AP34="Competitive",IF(L34="","",IF(L34=MAX($D34:$L34),1,0)),IF(L34="","",IF(L34=$AO34,1,0)))</f>
        <v/>
      </c>
      <c r="AF34">
        <f t="shared" ref="AF34:AF65" si="41">IF(D34&lt;&gt;"",1,0)</f>
        <v>0</v>
      </c>
      <c r="AG34">
        <f t="shared" ref="AG34:AG65" si="42">IF(E34&lt;&gt;"",1,0)</f>
        <v>0</v>
      </c>
      <c r="AH34">
        <f t="shared" ref="AH34:AH65" si="43">IF(F34&lt;&gt;"",1,0)</f>
        <v>1</v>
      </c>
      <c r="AI34">
        <f t="shared" ref="AI34:AI65" si="44">IF(G34&lt;&gt;"",1,0)</f>
        <v>1</v>
      </c>
      <c r="AJ34">
        <f t="shared" ref="AJ34:AJ65" si="45">IF(H34&lt;&gt;"",1,0)</f>
        <v>1</v>
      </c>
      <c r="AK34">
        <f t="shared" ref="AK34:AK65" si="46">IF(I34&lt;&gt;"",1,0)</f>
        <v>0</v>
      </c>
      <c r="AL34">
        <f t="shared" ref="AL34:AM65" si="47">IF(J34&lt;&gt;"",1,0)</f>
        <v>0</v>
      </c>
      <c r="AM34">
        <f t="shared" si="47"/>
        <v>0</v>
      </c>
      <c r="AN34">
        <f t="shared" ref="AN34:AN65" si="48">IF(L34&lt;&gt;"",1,0)</f>
        <v>0</v>
      </c>
      <c r="AO34">
        <f t="shared" ref="AO34:AO65" si="49">COUNTA(D34:L34)</f>
        <v>3</v>
      </c>
      <c r="AP34" t="s">
        <v>63</v>
      </c>
      <c r="AQ34">
        <f>VLOOKUP($B34,Categories!$A$2:$O$48,2,0)</f>
        <v>1</v>
      </c>
      <c r="AR34">
        <f>VLOOKUP($B34,Categories!$A$2:$O$48,3,0)</f>
        <v>0</v>
      </c>
      <c r="AS34">
        <f>VLOOKUP($B34,Categories!$A$2:$O$48,4,0)</f>
        <v>0</v>
      </c>
      <c r="AT34">
        <f>VLOOKUP($B34,Categories!$A$2:$O$48,5,0)</f>
        <v>0</v>
      </c>
      <c r="AU34">
        <f>VLOOKUP($B34,Categories!$A$2:$O$48,6,0)</f>
        <v>0</v>
      </c>
      <c r="AV34">
        <f>VLOOKUP($B34,Categories!$A$2:$O$48,7,0)</f>
        <v>1</v>
      </c>
      <c r="AW34">
        <f>VLOOKUP($B34,Categories!$A$2:$O$48,8,0)</f>
        <v>1</v>
      </c>
      <c r="AX34">
        <f>VLOOKUP($B34,Categories!$A$2:$O$48,9,0)</f>
        <v>0</v>
      </c>
      <c r="AY34">
        <f>VLOOKUP($B34,Categories!$A$2:$O$48,10,0)</f>
        <v>0</v>
      </c>
      <c r="AZ34">
        <f>VLOOKUP($B34,Categories!$A$2:$O$48,11,0)</f>
        <v>0</v>
      </c>
      <c r="BA34">
        <f>VLOOKUP($B34,Categories!$A$2:$O$48,12,0)</f>
        <v>0</v>
      </c>
      <c r="BB34">
        <f>VLOOKUP($B34,Categories!$A$2:$O$48,13,0)</f>
        <v>0</v>
      </c>
      <c r="BC34">
        <f>VLOOKUP($B34,Categories!$A$2:$O$48,14,0)</f>
        <v>0</v>
      </c>
      <c r="BD34">
        <f>VLOOKUP($B34,Categories!$A$2:$O$48,15,0)</f>
        <v>0</v>
      </c>
      <c r="BE34">
        <f>VLOOKUP($B34,Categories!$A$2:$Z$48,16,0)</f>
        <v>3.24</v>
      </c>
      <c r="BF34">
        <f t="shared" si="25"/>
        <v>0</v>
      </c>
    </row>
    <row r="35" spans="1:58" x14ac:dyDescent="0.25">
      <c r="A35" s="1">
        <v>43737</v>
      </c>
      <c r="B35" t="s">
        <v>217</v>
      </c>
      <c r="C35" t="s">
        <v>38</v>
      </c>
      <c r="F35">
        <v>3</v>
      </c>
      <c r="G35">
        <v>2</v>
      </c>
      <c r="H35">
        <v>1</v>
      </c>
      <c r="M35" t="str">
        <f t="shared" si="0"/>
        <v>ELT</v>
      </c>
      <c r="N35" t="str">
        <f t="shared" si="26"/>
        <v/>
      </c>
      <c r="O35" t="str">
        <f t="shared" si="27"/>
        <v/>
      </c>
      <c r="P35">
        <f t="shared" si="28"/>
        <v>0</v>
      </c>
      <c r="Q35">
        <f t="shared" si="29"/>
        <v>0</v>
      </c>
      <c r="R35">
        <f t="shared" si="30"/>
        <v>1</v>
      </c>
      <c r="S35" t="str">
        <f t="shared" si="31"/>
        <v/>
      </c>
      <c r="T35" t="str">
        <f t="shared" si="32"/>
        <v/>
      </c>
      <c r="U35" t="str">
        <f t="shared" si="32"/>
        <v/>
      </c>
      <c r="V35" t="str">
        <f t="shared" si="33"/>
        <v/>
      </c>
      <c r="W35" t="str">
        <f t="shared" si="34"/>
        <v/>
      </c>
      <c r="X35" t="str">
        <f t="shared" si="35"/>
        <v/>
      </c>
      <c r="Y35">
        <f t="shared" si="36"/>
        <v>1</v>
      </c>
      <c r="Z35">
        <f t="shared" si="37"/>
        <v>0</v>
      </c>
      <c r="AA35">
        <f t="shared" si="38"/>
        <v>0</v>
      </c>
      <c r="AB35" t="str">
        <f t="shared" si="39"/>
        <v/>
      </c>
      <c r="AC35" t="str">
        <f>IF($AP35="Competitive",IF(J35="","",IF(J35=MAX($D35:$L35),1,0)),IF(J35="","",IF(J35=$AO35,1,0)))</f>
        <v/>
      </c>
      <c r="AD35" t="str">
        <f>IF($AP35="Competitive",IF(K35="","",IF(K35=MAX($D35:$L35),1,0)),IF(K35="","",IF(K35=$AO35,1,0)))</f>
        <v/>
      </c>
      <c r="AE35" t="str">
        <f t="shared" si="40"/>
        <v/>
      </c>
      <c r="AF35">
        <f t="shared" si="41"/>
        <v>0</v>
      </c>
      <c r="AG35">
        <f t="shared" si="42"/>
        <v>0</v>
      </c>
      <c r="AH35">
        <f t="shared" si="43"/>
        <v>1</v>
      </c>
      <c r="AI35">
        <f t="shared" si="44"/>
        <v>1</v>
      </c>
      <c r="AJ35">
        <f t="shared" si="45"/>
        <v>1</v>
      </c>
      <c r="AK35">
        <f t="shared" si="46"/>
        <v>0</v>
      </c>
      <c r="AL35">
        <f t="shared" si="47"/>
        <v>0</v>
      </c>
      <c r="AM35">
        <f t="shared" si="47"/>
        <v>0</v>
      </c>
      <c r="AN35">
        <f t="shared" si="48"/>
        <v>0</v>
      </c>
      <c r="AO35">
        <f t="shared" si="49"/>
        <v>3</v>
      </c>
      <c r="AP35" t="s">
        <v>63</v>
      </c>
      <c r="AQ35">
        <f>VLOOKUP($B35,Categories!$A$2:$O$48,2,0)</f>
        <v>0</v>
      </c>
      <c r="AR35">
        <f>VLOOKUP($B35,Categories!$A$2:$O$48,3,0)</f>
        <v>0</v>
      </c>
      <c r="AS35">
        <f>VLOOKUP($B35,Categories!$A$2:$O$48,4,0)</f>
        <v>0</v>
      </c>
      <c r="AT35">
        <f>VLOOKUP($B35,Categories!$A$2:$O$48,5,0)</f>
        <v>0</v>
      </c>
      <c r="AU35">
        <f>VLOOKUP($B35,Categories!$A$2:$O$48,6,0)</f>
        <v>0</v>
      </c>
      <c r="AV35">
        <f>VLOOKUP($B35,Categories!$A$2:$O$48,7,0)</f>
        <v>0</v>
      </c>
      <c r="AW35">
        <f>VLOOKUP($B35,Categories!$A$2:$O$48,8,0)</f>
        <v>0</v>
      </c>
      <c r="AX35">
        <f>VLOOKUP($B35,Categories!$A$2:$O$48,9,0)</f>
        <v>0</v>
      </c>
      <c r="AY35">
        <f>VLOOKUP($B35,Categories!$A$2:$O$48,10,0)</f>
        <v>0</v>
      </c>
      <c r="AZ35">
        <f>VLOOKUP($B35,Categories!$A$2:$O$48,11,0)</f>
        <v>0</v>
      </c>
      <c r="BA35">
        <f>VLOOKUP($B35,Categories!$A$2:$O$48,12,0)</f>
        <v>0</v>
      </c>
      <c r="BB35">
        <f>VLOOKUP($B35,Categories!$A$2:$O$48,13,0)</f>
        <v>0</v>
      </c>
      <c r="BC35">
        <f>VLOOKUP($B35,Categories!$A$2:$O$48,14,0)</f>
        <v>1</v>
      </c>
      <c r="BD35">
        <f>VLOOKUP($B35,Categories!$A$2:$O$48,15,0)</f>
        <v>0</v>
      </c>
      <c r="BE35">
        <f>VLOOKUP($B35,Categories!$A$2:$Z$48,16,0)</f>
        <v>3.25</v>
      </c>
      <c r="BF35">
        <f t="shared" si="25"/>
        <v>0</v>
      </c>
    </row>
    <row r="36" spans="1:58" x14ac:dyDescent="0.25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M36" t="str">
        <f t="shared" si="0"/>
        <v>JHELT</v>
      </c>
      <c r="N36">
        <f t="shared" si="26"/>
        <v>0</v>
      </c>
      <c r="O36">
        <f t="shared" si="27"/>
        <v>1</v>
      </c>
      <c r="P36">
        <f t="shared" si="28"/>
        <v>0</v>
      </c>
      <c r="Q36">
        <f t="shared" si="29"/>
        <v>0</v>
      </c>
      <c r="R36">
        <f t="shared" si="30"/>
        <v>0</v>
      </c>
      <c r="S36" t="str">
        <f t="shared" si="31"/>
        <v/>
      </c>
      <c r="T36" t="str">
        <f t="shared" si="32"/>
        <v/>
      </c>
      <c r="U36" t="str">
        <f t="shared" si="32"/>
        <v/>
      </c>
      <c r="V36" t="str">
        <f t="shared" si="33"/>
        <v/>
      </c>
      <c r="W36">
        <f t="shared" si="34"/>
        <v>1</v>
      </c>
      <c r="X36">
        <f t="shared" si="35"/>
        <v>0</v>
      </c>
      <c r="Y36">
        <f t="shared" si="36"/>
        <v>1</v>
      </c>
      <c r="Z36">
        <f t="shared" si="37"/>
        <v>1</v>
      </c>
      <c r="AA36">
        <f t="shared" si="38"/>
        <v>1</v>
      </c>
      <c r="AB36" t="str">
        <f t="shared" si="39"/>
        <v/>
      </c>
      <c r="AC36" t="str">
        <f>IF($AP36="Competitive",IF(J36="","",IF(J36=MAX($D36:$L36),1,0)),IF(J36="","",IF(J36=$AO36,1,0)))</f>
        <v/>
      </c>
      <c r="AD36" t="str">
        <f>IF($AP36="Competitive",IF(K36="","",IF(K36=MAX($D36:$L36),1,0)),IF(K36="","",IF(K36=$AO36,1,0)))</f>
        <v/>
      </c>
      <c r="AE36" t="str">
        <f t="shared" si="40"/>
        <v/>
      </c>
      <c r="AF36">
        <f t="shared" si="41"/>
        <v>1</v>
      </c>
      <c r="AG36">
        <f t="shared" si="42"/>
        <v>1</v>
      </c>
      <c r="AH36">
        <f t="shared" si="43"/>
        <v>1</v>
      </c>
      <c r="AI36">
        <f t="shared" si="44"/>
        <v>1</v>
      </c>
      <c r="AJ36">
        <f t="shared" si="45"/>
        <v>1</v>
      </c>
      <c r="AK36">
        <f t="shared" si="46"/>
        <v>0</v>
      </c>
      <c r="AL36">
        <f t="shared" si="47"/>
        <v>0</v>
      </c>
      <c r="AM36">
        <f t="shared" si="47"/>
        <v>0</v>
      </c>
      <c r="AN36">
        <f t="shared" si="48"/>
        <v>0</v>
      </c>
      <c r="AO36">
        <f t="shared" si="49"/>
        <v>5</v>
      </c>
      <c r="AP36" t="s">
        <v>63</v>
      </c>
      <c r="AQ36">
        <f>VLOOKUP($B36,Categories!$A$2:$O$48,2,0)</f>
        <v>0</v>
      </c>
      <c r="AR36">
        <f>VLOOKUP($B36,Categories!$A$2:$O$48,3,0)</f>
        <v>0</v>
      </c>
      <c r="AS36">
        <f>VLOOKUP($B36,Categories!$A$2:$O$48,4,0)</f>
        <v>1</v>
      </c>
      <c r="AT36">
        <f>VLOOKUP($B36,Categories!$A$2:$O$48,5,0)</f>
        <v>1</v>
      </c>
      <c r="AU36">
        <f>VLOOKUP($B36,Categories!$A$2:$O$48,6,0)</f>
        <v>1</v>
      </c>
      <c r="AV36">
        <f>VLOOKUP($B36,Categories!$A$2:$O$48,7,0)</f>
        <v>0</v>
      </c>
      <c r="AW36">
        <f>VLOOKUP($B36,Categories!$A$2:$O$48,8,0)</f>
        <v>0</v>
      </c>
      <c r="AX36">
        <f>VLOOKUP($B36,Categories!$A$2:$O$48,9,0)</f>
        <v>1</v>
      </c>
      <c r="AY36">
        <f>VLOOKUP($B36,Categories!$A$2:$O$48,10,0)</f>
        <v>0</v>
      </c>
      <c r="AZ36">
        <f>VLOOKUP($B36,Categories!$A$2:$O$48,11,0)</f>
        <v>0</v>
      </c>
      <c r="BA36">
        <f>VLOOKUP($B36,Categories!$A$2:$O$48,12,0)</f>
        <v>0</v>
      </c>
      <c r="BB36">
        <f>VLOOKUP($B36,Categories!$A$2:$O$48,13,0)</f>
        <v>0</v>
      </c>
      <c r="BC36">
        <f>VLOOKUP($B36,Categories!$A$2:$O$48,14,0)</f>
        <v>0</v>
      </c>
      <c r="BD36">
        <f>VLOOKUP($B36,Categories!$A$2:$O$48,15,0)</f>
        <v>0</v>
      </c>
      <c r="BE36">
        <f>VLOOKUP($B36,Categories!$A$2:$Z$48,16,0)</f>
        <v>2.83</v>
      </c>
      <c r="BF36">
        <f t="shared" ref="BF36:BF67" si="50">IF(A36&lt;&gt;A35,1,0)</f>
        <v>1</v>
      </c>
    </row>
    <row r="37" spans="1:58" x14ac:dyDescent="0.25">
      <c r="A37" s="1">
        <v>43747</v>
      </c>
      <c r="B37" t="s">
        <v>189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M37" t="str">
        <f t="shared" si="0"/>
        <v>JHELT</v>
      </c>
      <c r="N37">
        <f t="shared" si="26"/>
        <v>0</v>
      </c>
      <c r="O37">
        <f t="shared" si="27"/>
        <v>1</v>
      </c>
      <c r="P37">
        <f t="shared" si="28"/>
        <v>0</v>
      </c>
      <c r="Q37">
        <f t="shared" si="29"/>
        <v>0</v>
      </c>
      <c r="R37">
        <f t="shared" si="30"/>
        <v>0</v>
      </c>
      <c r="S37" t="str">
        <f t="shared" si="31"/>
        <v/>
      </c>
      <c r="T37" t="str">
        <f t="shared" si="32"/>
        <v/>
      </c>
      <c r="U37" t="str">
        <f t="shared" si="32"/>
        <v/>
      </c>
      <c r="V37" t="str">
        <f t="shared" si="33"/>
        <v/>
      </c>
      <c r="W37">
        <f t="shared" si="34"/>
        <v>1</v>
      </c>
      <c r="X37">
        <f t="shared" si="35"/>
        <v>0</v>
      </c>
      <c r="Y37">
        <f t="shared" si="36"/>
        <v>1</v>
      </c>
      <c r="Z37">
        <f t="shared" si="37"/>
        <v>1</v>
      </c>
      <c r="AA37">
        <f t="shared" si="38"/>
        <v>1</v>
      </c>
      <c r="AB37" t="str">
        <f t="shared" si="39"/>
        <v/>
      </c>
      <c r="AC37" t="str">
        <f>IF($AP37="Competitive",IF(J37="","",IF(J37=MAX($D37:$L37),1,0)),IF(J37="","",IF(J37=$AO37,1,0)))</f>
        <v/>
      </c>
      <c r="AD37" t="str">
        <f>IF($AP37="Competitive",IF(K37="","",IF(K37=MAX($D37:$L37),1,0)),IF(K37="","",IF(K37=$AO37,1,0)))</f>
        <v/>
      </c>
      <c r="AE37" t="str">
        <f t="shared" si="40"/>
        <v/>
      </c>
      <c r="AF37">
        <f t="shared" si="41"/>
        <v>1</v>
      </c>
      <c r="AG37">
        <f t="shared" si="42"/>
        <v>1</v>
      </c>
      <c r="AH37">
        <f t="shared" si="43"/>
        <v>1</v>
      </c>
      <c r="AI37">
        <f t="shared" si="44"/>
        <v>1</v>
      </c>
      <c r="AJ37">
        <f t="shared" si="45"/>
        <v>1</v>
      </c>
      <c r="AK37">
        <f t="shared" si="46"/>
        <v>0</v>
      </c>
      <c r="AL37">
        <f t="shared" si="47"/>
        <v>0</v>
      </c>
      <c r="AM37">
        <f t="shared" si="47"/>
        <v>0</v>
      </c>
      <c r="AN37">
        <f t="shared" si="48"/>
        <v>0</v>
      </c>
      <c r="AO37">
        <f t="shared" si="49"/>
        <v>5</v>
      </c>
      <c r="AP37" t="s">
        <v>63</v>
      </c>
      <c r="AQ37">
        <f>VLOOKUP($B37,Categories!$A$2:$O$48,2,0)</f>
        <v>0</v>
      </c>
      <c r="AR37">
        <f>VLOOKUP($B37,Categories!$A$2:$O$48,3,0)</f>
        <v>0</v>
      </c>
      <c r="AS37">
        <f>VLOOKUP($B37,Categories!$A$2:$O$48,4,0)</f>
        <v>1</v>
      </c>
      <c r="AT37">
        <f>VLOOKUP($B37,Categories!$A$2:$O$48,5,0)</f>
        <v>1</v>
      </c>
      <c r="AU37">
        <f>VLOOKUP($B37,Categories!$A$2:$O$48,6,0)</f>
        <v>1</v>
      </c>
      <c r="AV37">
        <f>VLOOKUP($B37,Categories!$A$2:$O$48,7,0)</f>
        <v>0</v>
      </c>
      <c r="AW37">
        <f>VLOOKUP($B37,Categories!$A$2:$O$48,8,0)</f>
        <v>0</v>
      </c>
      <c r="AX37">
        <f>VLOOKUP($B37,Categories!$A$2:$O$48,9,0)</f>
        <v>1</v>
      </c>
      <c r="AY37">
        <f>VLOOKUP($B37,Categories!$A$2:$O$48,10,0)</f>
        <v>0</v>
      </c>
      <c r="AZ37">
        <f>VLOOKUP($B37,Categories!$A$2:$O$48,11,0)</f>
        <v>0</v>
      </c>
      <c r="BA37">
        <f>VLOOKUP($B37,Categories!$A$2:$O$48,12,0)</f>
        <v>0</v>
      </c>
      <c r="BB37">
        <f>VLOOKUP($B37,Categories!$A$2:$O$48,13,0)</f>
        <v>0</v>
      </c>
      <c r="BC37">
        <f>VLOOKUP($B37,Categories!$A$2:$O$48,14,0)</f>
        <v>0</v>
      </c>
      <c r="BD37">
        <f>VLOOKUP($B37,Categories!$A$2:$O$48,15,0)</f>
        <v>0</v>
      </c>
      <c r="BE37">
        <f>VLOOKUP($B37,Categories!$A$2:$Z$48,16,0)</f>
        <v>2.83</v>
      </c>
      <c r="BF37">
        <f t="shared" si="50"/>
        <v>0</v>
      </c>
    </row>
    <row r="38" spans="1:58" x14ac:dyDescent="0.25">
      <c r="A38" s="1">
        <v>43754</v>
      </c>
      <c r="B38" t="s">
        <v>60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M38" t="str">
        <f t="shared" si="0"/>
        <v>JHELT</v>
      </c>
      <c r="N38">
        <f t="shared" si="26"/>
        <v>1</v>
      </c>
      <c r="O38">
        <f t="shared" si="27"/>
        <v>0</v>
      </c>
      <c r="P38">
        <f t="shared" si="28"/>
        <v>0</v>
      </c>
      <c r="Q38">
        <f t="shared" si="29"/>
        <v>0</v>
      </c>
      <c r="R38">
        <f t="shared" si="30"/>
        <v>0</v>
      </c>
      <c r="S38" t="str">
        <f t="shared" si="31"/>
        <v/>
      </c>
      <c r="T38" t="str">
        <f t="shared" si="32"/>
        <v/>
      </c>
      <c r="U38" t="str">
        <f t="shared" si="32"/>
        <v/>
      </c>
      <c r="V38" t="str">
        <f t="shared" si="33"/>
        <v/>
      </c>
      <c r="W38">
        <f t="shared" si="34"/>
        <v>0</v>
      </c>
      <c r="X38">
        <f t="shared" si="35"/>
        <v>1</v>
      </c>
      <c r="Y38">
        <f t="shared" si="36"/>
        <v>0</v>
      </c>
      <c r="Z38">
        <f t="shared" si="37"/>
        <v>0</v>
      </c>
      <c r="AA38">
        <f t="shared" si="38"/>
        <v>0</v>
      </c>
      <c r="AB38" t="str">
        <f t="shared" si="39"/>
        <v/>
      </c>
      <c r="AC38" t="str">
        <f>IF($AP38="Competitive",IF(J38="","",IF(J38=MAX($D38:$L38),1,0)),IF(J38="","",IF(J38=$AO38,1,0)))</f>
        <v/>
      </c>
      <c r="AD38" t="str">
        <f>IF($AP38="Competitive",IF(K38="","",IF(K38=MAX($D38:$L38),1,0)),IF(K38="","",IF(K38=$AO38,1,0)))</f>
        <v/>
      </c>
      <c r="AE38" t="str">
        <f t="shared" si="40"/>
        <v/>
      </c>
      <c r="AF38">
        <f t="shared" si="41"/>
        <v>1</v>
      </c>
      <c r="AG38">
        <f t="shared" si="42"/>
        <v>1</v>
      </c>
      <c r="AH38">
        <f t="shared" si="43"/>
        <v>1</v>
      </c>
      <c r="AI38">
        <f t="shared" si="44"/>
        <v>1</v>
      </c>
      <c r="AJ38">
        <f t="shared" si="45"/>
        <v>1</v>
      </c>
      <c r="AK38">
        <f t="shared" si="46"/>
        <v>0</v>
      </c>
      <c r="AL38">
        <f t="shared" si="47"/>
        <v>0</v>
      </c>
      <c r="AM38">
        <f t="shared" si="47"/>
        <v>0</v>
      </c>
      <c r="AN38">
        <f t="shared" si="48"/>
        <v>0</v>
      </c>
      <c r="AO38">
        <f t="shared" si="49"/>
        <v>5</v>
      </c>
      <c r="AP38" t="s">
        <v>63</v>
      </c>
      <c r="AQ38">
        <f>VLOOKUP($B38,Categories!$A$2:$O$48,2,0)</f>
        <v>0</v>
      </c>
      <c r="AR38">
        <f>VLOOKUP($B38,Categories!$A$2:$O$48,3,0)</f>
        <v>0</v>
      </c>
      <c r="AS38">
        <f>VLOOKUP($B38,Categories!$A$2:$O$48,4,0)</f>
        <v>0</v>
      </c>
      <c r="AT38">
        <f>VLOOKUP($B38,Categories!$A$2:$O$48,5,0)</f>
        <v>1</v>
      </c>
      <c r="AU38">
        <f>VLOOKUP($B38,Categories!$A$2:$O$48,6,0)</f>
        <v>0</v>
      </c>
      <c r="AV38">
        <f>VLOOKUP($B38,Categories!$A$2:$O$48,7,0)</f>
        <v>0</v>
      </c>
      <c r="AW38">
        <f>VLOOKUP($B38,Categories!$A$2:$O$48,8,0)</f>
        <v>1</v>
      </c>
      <c r="AX38">
        <f>VLOOKUP($B38,Categories!$A$2:$O$48,9,0)</f>
        <v>0</v>
      </c>
      <c r="AY38">
        <f>VLOOKUP($B38,Categories!$A$2:$O$48,10,0)</f>
        <v>0</v>
      </c>
      <c r="AZ38">
        <f>VLOOKUP($B38,Categories!$A$2:$O$48,11,0)</f>
        <v>0</v>
      </c>
      <c r="BA38">
        <f>VLOOKUP($B38,Categories!$A$2:$O$48,12,0)</f>
        <v>0</v>
      </c>
      <c r="BB38">
        <f>VLOOKUP($B38,Categories!$A$2:$O$48,13,0)</f>
        <v>0</v>
      </c>
      <c r="BC38">
        <f>VLOOKUP($B38,Categories!$A$2:$O$48,14,0)</f>
        <v>0</v>
      </c>
      <c r="BD38">
        <f>VLOOKUP($B38,Categories!$A$2:$O$48,15,0)</f>
        <v>0</v>
      </c>
      <c r="BE38">
        <f>VLOOKUP($B38,Categories!$A$2:$Z$48,16,0)</f>
        <v>3.27</v>
      </c>
      <c r="BF38">
        <f t="shared" si="50"/>
        <v>1</v>
      </c>
    </row>
    <row r="39" spans="1:58" x14ac:dyDescent="0.25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M39" t="str">
        <f t="shared" si="0"/>
        <v>JHELT</v>
      </c>
      <c r="N39">
        <f t="shared" si="26"/>
        <v>0</v>
      </c>
      <c r="O39">
        <f t="shared" si="27"/>
        <v>0</v>
      </c>
      <c r="P39">
        <f t="shared" si="28"/>
        <v>0</v>
      </c>
      <c r="Q39">
        <f t="shared" si="29"/>
        <v>0</v>
      </c>
      <c r="R39">
        <f t="shared" si="30"/>
        <v>1</v>
      </c>
      <c r="S39" t="str">
        <f t="shared" si="31"/>
        <v/>
      </c>
      <c r="T39" t="str">
        <f t="shared" si="32"/>
        <v/>
      </c>
      <c r="U39" t="str">
        <f t="shared" si="32"/>
        <v/>
      </c>
      <c r="V39" t="str">
        <f t="shared" si="33"/>
        <v/>
      </c>
      <c r="W39">
        <f t="shared" si="34"/>
        <v>0</v>
      </c>
      <c r="X39">
        <f t="shared" si="35"/>
        <v>0</v>
      </c>
      <c r="Y39">
        <f t="shared" si="36"/>
        <v>0</v>
      </c>
      <c r="Z39">
        <f t="shared" si="37"/>
        <v>1</v>
      </c>
      <c r="AA39">
        <f t="shared" si="38"/>
        <v>0</v>
      </c>
      <c r="AB39" t="str">
        <f t="shared" si="39"/>
        <v/>
      </c>
      <c r="AC39" t="str">
        <f>IF($AP39="Competitive",IF(J39="","",IF(J39=MAX($D39:$L39),1,0)),IF(J39="","",IF(J39=$AO39,1,0)))</f>
        <v/>
      </c>
      <c r="AD39" t="str">
        <f>IF($AP39="Competitive",IF(K39="","",IF(K39=MAX($D39:$L39),1,0)),IF(K39="","",IF(K39=$AO39,1,0)))</f>
        <v/>
      </c>
      <c r="AE39" t="str">
        <f t="shared" si="40"/>
        <v/>
      </c>
      <c r="AF39">
        <f t="shared" si="41"/>
        <v>1</v>
      </c>
      <c r="AG39">
        <f t="shared" si="42"/>
        <v>1</v>
      </c>
      <c r="AH39">
        <f t="shared" si="43"/>
        <v>1</v>
      </c>
      <c r="AI39">
        <f t="shared" si="44"/>
        <v>1</v>
      </c>
      <c r="AJ39">
        <f t="shared" si="45"/>
        <v>1</v>
      </c>
      <c r="AK39">
        <f t="shared" si="46"/>
        <v>0</v>
      </c>
      <c r="AL39">
        <f t="shared" si="47"/>
        <v>0</v>
      </c>
      <c r="AM39">
        <f t="shared" si="47"/>
        <v>0</v>
      </c>
      <c r="AN39">
        <f t="shared" si="48"/>
        <v>0</v>
      </c>
      <c r="AO39">
        <f t="shared" si="49"/>
        <v>5</v>
      </c>
      <c r="AP39" t="s">
        <v>63</v>
      </c>
      <c r="AQ39">
        <f>VLOOKUP($B39,Categories!$A$2:$O$48,2,0)</f>
        <v>0</v>
      </c>
      <c r="AR39">
        <f>VLOOKUP($B39,Categories!$A$2:$O$48,3,0)</f>
        <v>0</v>
      </c>
      <c r="AS39">
        <f>VLOOKUP($B39,Categories!$A$2:$O$48,4,0)</f>
        <v>0</v>
      </c>
      <c r="AT39">
        <f>VLOOKUP($B39,Categories!$A$2:$O$48,5,0)</f>
        <v>1</v>
      </c>
      <c r="AU39">
        <f>VLOOKUP($B39,Categories!$A$2:$O$48,6,0)</f>
        <v>0</v>
      </c>
      <c r="AV39">
        <f>VLOOKUP($B39,Categories!$A$2:$O$48,7,0)</f>
        <v>0</v>
      </c>
      <c r="AW39">
        <f>VLOOKUP($B39,Categories!$A$2:$O$48,8,0)</f>
        <v>0</v>
      </c>
      <c r="AX39">
        <f>VLOOKUP($B39,Categories!$A$2:$O$48,9,0)</f>
        <v>0</v>
      </c>
      <c r="AY39">
        <f>VLOOKUP($B39,Categories!$A$2:$O$48,10,0)</f>
        <v>0</v>
      </c>
      <c r="AZ39">
        <f>VLOOKUP($B39,Categories!$A$2:$O$48,11,0)</f>
        <v>0</v>
      </c>
      <c r="BA39">
        <f>VLOOKUP($B39,Categories!$A$2:$O$48,12,0)</f>
        <v>1</v>
      </c>
      <c r="BB39">
        <f>VLOOKUP($B39,Categories!$A$2:$O$48,13,0)</f>
        <v>0</v>
      </c>
      <c r="BC39">
        <f>VLOOKUP($B39,Categories!$A$2:$O$48,14,0)</f>
        <v>0</v>
      </c>
      <c r="BD39">
        <f>VLOOKUP($B39,Categories!$A$2:$O$48,15,0)</f>
        <v>0</v>
      </c>
      <c r="BE39">
        <f>VLOOKUP($B39,Categories!$A$2:$Z$48,16,0)</f>
        <v>2.11</v>
      </c>
      <c r="BF39">
        <f t="shared" si="50"/>
        <v>0</v>
      </c>
    </row>
    <row r="40" spans="1:58" x14ac:dyDescent="0.25">
      <c r="A40" s="1">
        <v>43762</v>
      </c>
      <c r="B40" t="s">
        <v>65</v>
      </c>
      <c r="C40" t="s">
        <v>5</v>
      </c>
      <c r="D40">
        <v>1</v>
      </c>
      <c r="E40">
        <v>3</v>
      </c>
      <c r="G40">
        <v>3</v>
      </c>
      <c r="H40">
        <v>2</v>
      </c>
      <c r="M40" t="str">
        <f t="shared" si="0"/>
        <v>JHLT</v>
      </c>
      <c r="N40">
        <f t="shared" si="26"/>
        <v>1</v>
      </c>
      <c r="O40">
        <f t="shared" si="27"/>
        <v>0</v>
      </c>
      <c r="P40" t="str">
        <f t="shared" si="28"/>
        <v/>
      </c>
      <c r="Q40">
        <f t="shared" si="29"/>
        <v>0</v>
      </c>
      <c r="R40">
        <f t="shared" si="30"/>
        <v>0</v>
      </c>
      <c r="S40" t="str">
        <f t="shared" si="31"/>
        <v/>
      </c>
      <c r="T40" t="str">
        <f t="shared" si="32"/>
        <v/>
      </c>
      <c r="U40" t="str">
        <f t="shared" si="32"/>
        <v/>
      </c>
      <c r="V40" t="str">
        <f t="shared" si="33"/>
        <v/>
      </c>
      <c r="W40">
        <f t="shared" si="34"/>
        <v>0</v>
      </c>
      <c r="X40">
        <f t="shared" si="35"/>
        <v>1</v>
      </c>
      <c r="Y40" t="str">
        <f t="shared" si="36"/>
        <v/>
      </c>
      <c r="Z40">
        <f t="shared" si="37"/>
        <v>1</v>
      </c>
      <c r="AA40">
        <f t="shared" si="38"/>
        <v>0</v>
      </c>
      <c r="AB40" t="str">
        <f t="shared" si="39"/>
        <v/>
      </c>
      <c r="AC40" t="str">
        <f>IF($AP40="Competitive",IF(J40="","",IF(J40=MAX($D40:$L40),1,0)),IF(J40="","",IF(J40=$AO40,1,0)))</f>
        <v/>
      </c>
      <c r="AD40" t="str">
        <f>IF($AP40="Competitive",IF(K40="","",IF(K40=MAX($D40:$L40),1,0)),IF(K40="","",IF(K40=$AO40,1,0)))</f>
        <v/>
      </c>
      <c r="AE40" t="str">
        <f t="shared" si="40"/>
        <v/>
      </c>
      <c r="AF40">
        <f t="shared" si="41"/>
        <v>1</v>
      </c>
      <c r="AG40">
        <f t="shared" si="42"/>
        <v>1</v>
      </c>
      <c r="AH40">
        <f t="shared" si="43"/>
        <v>0</v>
      </c>
      <c r="AI40">
        <f t="shared" si="44"/>
        <v>1</v>
      </c>
      <c r="AJ40">
        <f t="shared" si="45"/>
        <v>1</v>
      </c>
      <c r="AK40">
        <f t="shared" si="46"/>
        <v>0</v>
      </c>
      <c r="AL40">
        <f t="shared" si="47"/>
        <v>0</v>
      </c>
      <c r="AM40">
        <f t="shared" si="47"/>
        <v>0</v>
      </c>
      <c r="AN40">
        <f t="shared" si="48"/>
        <v>0</v>
      </c>
      <c r="AO40">
        <f t="shared" si="49"/>
        <v>4</v>
      </c>
      <c r="AP40" t="s">
        <v>63</v>
      </c>
      <c r="AQ40">
        <f>VLOOKUP($B40,Categories!$A$2:$O$48,2,0)</f>
        <v>0</v>
      </c>
      <c r="AR40">
        <f>VLOOKUP($B40,Categories!$A$2:$O$48,3,0)</f>
        <v>0</v>
      </c>
      <c r="AS40">
        <f>VLOOKUP($B40,Categories!$A$2:$O$48,4,0)</f>
        <v>1</v>
      </c>
      <c r="AT40">
        <f>VLOOKUP($B40,Categories!$A$2:$O$48,5,0)</f>
        <v>0</v>
      </c>
      <c r="AU40">
        <f>VLOOKUP($B40,Categories!$A$2:$O$48,6,0)</f>
        <v>1</v>
      </c>
      <c r="AV40">
        <f>VLOOKUP($B40,Categories!$A$2:$O$48,7,0)</f>
        <v>0</v>
      </c>
      <c r="AW40">
        <f>VLOOKUP($B40,Categories!$A$2:$O$48,8,0)</f>
        <v>0</v>
      </c>
      <c r="AX40">
        <f>VLOOKUP($B40,Categories!$A$2:$O$48,9,0)</f>
        <v>0</v>
      </c>
      <c r="AY40">
        <f>VLOOKUP($B40,Categories!$A$2:$O$48,10,0)</f>
        <v>0</v>
      </c>
      <c r="AZ40">
        <f>VLOOKUP($B40,Categories!$A$2:$O$48,11,0)</f>
        <v>0</v>
      </c>
      <c r="BA40">
        <f>VLOOKUP($B40,Categories!$A$2:$O$48,12,0)</f>
        <v>0</v>
      </c>
      <c r="BB40">
        <f>VLOOKUP($B40,Categories!$A$2:$O$48,13,0)</f>
        <v>0</v>
      </c>
      <c r="BC40">
        <f>VLOOKUP($B40,Categories!$A$2:$O$48,14,0)</f>
        <v>0</v>
      </c>
      <c r="BD40">
        <f>VLOOKUP($B40,Categories!$A$2:$O$48,15,0)</f>
        <v>0</v>
      </c>
      <c r="BE40">
        <f>VLOOKUP($B40,Categories!$A$2:$Z$48,16,0)</f>
        <v>3.01</v>
      </c>
      <c r="BF40">
        <f t="shared" si="50"/>
        <v>1</v>
      </c>
    </row>
    <row r="41" spans="1:58" x14ac:dyDescent="0.25">
      <c r="A41" s="1">
        <v>43762</v>
      </c>
      <c r="B41" t="s">
        <v>65</v>
      </c>
      <c r="C41" t="s">
        <v>5</v>
      </c>
      <c r="D41">
        <v>1</v>
      </c>
      <c r="E41">
        <v>2</v>
      </c>
      <c r="G41">
        <v>2</v>
      </c>
      <c r="H41">
        <v>4</v>
      </c>
      <c r="M41" t="str">
        <f t="shared" si="0"/>
        <v>JHLT</v>
      </c>
      <c r="N41">
        <f t="shared" si="26"/>
        <v>1</v>
      </c>
      <c r="O41">
        <f t="shared" si="27"/>
        <v>0</v>
      </c>
      <c r="P41" t="str">
        <f t="shared" si="28"/>
        <v/>
      </c>
      <c r="Q41">
        <f t="shared" si="29"/>
        <v>0</v>
      </c>
      <c r="R41">
        <f t="shared" si="30"/>
        <v>0</v>
      </c>
      <c r="S41" t="str">
        <f t="shared" si="31"/>
        <v/>
      </c>
      <c r="T41" t="str">
        <f t="shared" si="32"/>
        <v/>
      </c>
      <c r="U41" t="str">
        <f t="shared" si="32"/>
        <v/>
      </c>
      <c r="V41" t="str">
        <f t="shared" si="33"/>
        <v/>
      </c>
      <c r="W41">
        <f t="shared" si="34"/>
        <v>0</v>
      </c>
      <c r="X41">
        <f t="shared" si="35"/>
        <v>0</v>
      </c>
      <c r="Y41" t="str">
        <f t="shared" si="36"/>
        <v/>
      </c>
      <c r="Z41">
        <f t="shared" si="37"/>
        <v>0</v>
      </c>
      <c r="AA41">
        <f t="shared" si="38"/>
        <v>1</v>
      </c>
      <c r="AB41" t="str">
        <f t="shared" si="39"/>
        <v/>
      </c>
      <c r="AC41" t="str">
        <f>IF($AP41="Competitive",IF(J41="","",IF(J41=MAX($D41:$L41),1,0)),IF(J41="","",IF(J41=$AO41,1,0)))</f>
        <v/>
      </c>
      <c r="AD41" t="str">
        <f>IF($AP41="Competitive",IF(K41="","",IF(K41=MAX($D41:$L41),1,0)),IF(K41="","",IF(K41=$AO41,1,0)))</f>
        <v/>
      </c>
      <c r="AE41" t="str">
        <f t="shared" si="40"/>
        <v/>
      </c>
      <c r="AF41">
        <f t="shared" si="41"/>
        <v>1</v>
      </c>
      <c r="AG41">
        <f t="shared" si="42"/>
        <v>1</v>
      </c>
      <c r="AH41">
        <f t="shared" si="43"/>
        <v>0</v>
      </c>
      <c r="AI41">
        <f t="shared" si="44"/>
        <v>1</v>
      </c>
      <c r="AJ41">
        <f t="shared" si="45"/>
        <v>1</v>
      </c>
      <c r="AK41">
        <f t="shared" si="46"/>
        <v>0</v>
      </c>
      <c r="AL41">
        <f t="shared" si="47"/>
        <v>0</v>
      </c>
      <c r="AM41">
        <f t="shared" si="47"/>
        <v>0</v>
      </c>
      <c r="AN41">
        <f t="shared" si="48"/>
        <v>0</v>
      </c>
      <c r="AO41">
        <f t="shared" si="49"/>
        <v>4</v>
      </c>
      <c r="AP41" t="s">
        <v>63</v>
      </c>
      <c r="AQ41">
        <f>VLOOKUP($B41,Categories!$A$2:$O$48,2,0)</f>
        <v>0</v>
      </c>
      <c r="AR41">
        <f>VLOOKUP($B41,Categories!$A$2:$O$48,3,0)</f>
        <v>0</v>
      </c>
      <c r="AS41">
        <f>VLOOKUP($B41,Categories!$A$2:$O$48,4,0)</f>
        <v>1</v>
      </c>
      <c r="AT41">
        <f>VLOOKUP($B41,Categories!$A$2:$O$48,5,0)</f>
        <v>0</v>
      </c>
      <c r="AU41">
        <f>VLOOKUP($B41,Categories!$A$2:$O$48,6,0)</f>
        <v>1</v>
      </c>
      <c r="AV41">
        <f>VLOOKUP($B41,Categories!$A$2:$O$48,7,0)</f>
        <v>0</v>
      </c>
      <c r="AW41">
        <f>VLOOKUP($B41,Categories!$A$2:$O$48,8,0)</f>
        <v>0</v>
      </c>
      <c r="AX41">
        <f>VLOOKUP($B41,Categories!$A$2:$O$48,9,0)</f>
        <v>0</v>
      </c>
      <c r="AY41">
        <f>VLOOKUP($B41,Categories!$A$2:$O$48,10,0)</f>
        <v>0</v>
      </c>
      <c r="AZ41">
        <f>VLOOKUP($B41,Categories!$A$2:$O$48,11,0)</f>
        <v>0</v>
      </c>
      <c r="BA41">
        <f>VLOOKUP($B41,Categories!$A$2:$O$48,12,0)</f>
        <v>0</v>
      </c>
      <c r="BB41">
        <f>VLOOKUP($B41,Categories!$A$2:$O$48,13,0)</f>
        <v>0</v>
      </c>
      <c r="BC41">
        <f>VLOOKUP($B41,Categories!$A$2:$O$48,14,0)</f>
        <v>0</v>
      </c>
      <c r="BD41">
        <f>VLOOKUP($B41,Categories!$A$2:$O$48,15,0)</f>
        <v>0</v>
      </c>
      <c r="BE41">
        <f>VLOOKUP($B41,Categories!$A$2:$Z$48,16,0)</f>
        <v>3.01</v>
      </c>
      <c r="BF41">
        <f t="shared" si="50"/>
        <v>0</v>
      </c>
    </row>
    <row r="42" spans="1:58" x14ac:dyDescent="0.25">
      <c r="A42" s="1">
        <v>43771</v>
      </c>
      <c r="B42" t="s">
        <v>68</v>
      </c>
      <c r="C42" t="s">
        <v>5</v>
      </c>
      <c r="F42">
        <v>2</v>
      </c>
      <c r="G42">
        <v>3</v>
      </c>
      <c r="H42">
        <v>1</v>
      </c>
      <c r="M42" t="str">
        <f t="shared" si="0"/>
        <v>ELT</v>
      </c>
      <c r="N42" t="str">
        <f t="shared" si="26"/>
        <v/>
      </c>
      <c r="O42" t="str">
        <f t="shared" si="27"/>
        <v/>
      </c>
      <c r="P42">
        <f t="shared" si="28"/>
        <v>0</v>
      </c>
      <c r="Q42">
        <f t="shared" si="29"/>
        <v>0</v>
      </c>
      <c r="R42">
        <f t="shared" si="30"/>
        <v>1</v>
      </c>
      <c r="S42" t="str">
        <f t="shared" si="31"/>
        <v/>
      </c>
      <c r="T42" t="str">
        <f t="shared" si="32"/>
        <v/>
      </c>
      <c r="U42" t="str">
        <f t="shared" si="32"/>
        <v/>
      </c>
      <c r="V42" t="str">
        <f t="shared" si="33"/>
        <v/>
      </c>
      <c r="W42" t="str">
        <f t="shared" si="34"/>
        <v/>
      </c>
      <c r="X42" t="str">
        <f t="shared" si="35"/>
        <v/>
      </c>
      <c r="Y42">
        <f t="shared" si="36"/>
        <v>0</v>
      </c>
      <c r="Z42">
        <f t="shared" si="37"/>
        <v>1</v>
      </c>
      <c r="AA42">
        <f t="shared" si="38"/>
        <v>0</v>
      </c>
      <c r="AB42" t="str">
        <f t="shared" si="39"/>
        <v/>
      </c>
      <c r="AC42" t="str">
        <f>IF($AP42="Competitive",IF(J42="","",IF(J42=MAX($D42:$L42),1,0)),IF(J42="","",IF(J42=$AO42,1,0)))</f>
        <v/>
      </c>
      <c r="AD42" t="str">
        <f>IF($AP42="Competitive",IF(K42="","",IF(K42=MAX($D42:$L42),1,0)),IF(K42="","",IF(K42=$AO42,1,0)))</f>
        <v/>
      </c>
      <c r="AE42" t="str">
        <f t="shared" si="40"/>
        <v/>
      </c>
      <c r="AF42">
        <f t="shared" si="41"/>
        <v>0</v>
      </c>
      <c r="AG42">
        <f t="shared" si="42"/>
        <v>0</v>
      </c>
      <c r="AH42">
        <f t="shared" si="43"/>
        <v>1</v>
      </c>
      <c r="AI42">
        <f t="shared" si="44"/>
        <v>1</v>
      </c>
      <c r="AJ42">
        <f t="shared" si="45"/>
        <v>1</v>
      </c>
      <c r="AK42">
        <f t="shared" si="46"/>
        <v>0</v>
      </c>
      <c r="AL42">
        <f t="shared" si="47"/>
        <v>0</v>
      </c>
      <c r="AM42">
        <f t="shared" si="47"/>
        <v>0</v>
      </c>
      <c r="AN42">
        <f t="shared" si="48"/>
        <v>0</v>
      </c>
      <c r="AO42">
        <f t="shared" si="49"/>
        <v>3</v>
      </c>
      <c r="AP42" t="s">
        <v>63</v>
      </c>
      <c r="AQ42">
        <f>VLOOKUP($B42,Categories!$A$2:$O$48,2,0)</f>
        <v>0</v>
      </c>
      <c r="AR42">
        <f>VLOOKUP($B42,Categories!$A$2:$O$48,3,0)</f>
        <v>1</v>
      </c>
      <c r="AS42">
        <f>VLOOKUP($B42,Categories!$A$2:$O$48,4,0)</f>
        <v>0</v>
      </c>
      <c r="AT42">
        <f>VLOOKUP($B42,Categories!$A$2:$O$48,5,0)</f>
        <v>0</v>
      </c>
      <c r="AU42">
        <f>VLOOKUP($B42,Categories!$A$2:$O$48,6,0)</f>
        <v>0</v>
      </c>
      <c r="AV42">
        <f>VLOOKUP($B42,Categories!$A$2:$O$48,7,0)</f>
        <v>0</v>
      </c>
      <c r="AW42">
        <f>VLOOKUP($B42,Categories!$A$2:$O$48,8,0)</f>
        <v>1</v>
      </c>
      <c r="AX42">
        <f>VLOOKUP($B42,Categories!$A$2:$O$48,9,0)</f>
        <v>0</v>
      </c>
      <c r="AY42">
        <f>VLOOKUP($B42,Categories!$A$2:$O$48,10,0)</f>
        <v>0</v>
      </c>
      <c r="AZ42">
        <f>VLOOKUP($B42,Categories!$A$2:$O$48,11,0)</f>
        <v>0</v>
      </c>
      <c r="BA42">
        <f>VLOOKUP($B42,Categories!$A$2:$O$48,12,0)</f>
        <v>0</v>
      </c>
      <c r="BB42">
        <f>VLOOKUP($B42,Categories!$A$2:$O$48,13,0)</f>
        <v>0</v>
      </c>
      <c r="BC42">
        <f>VLOOKUP($B42,Categories!$A$2:$O$48,14,0)</f>
        <v>0</v>
      </c>
      <c r="BD42">
        <f>VLOOKUP($B42,Categories!$A$2:$O$48,15,0)</f>
        <v>0</v>
      </c>
      <c r="BE42">
        <f>VLOOKUP($B42,Categories!$A$2:$Z$48,16,0)</f>
        <v>3.79</v>
      </c>
      <c r="BF42">
        <f t="shared" si="50"/>
        <v>1</v>
      </c>
    </row>
    <row r="43" spans="1:58" x14ac:dyDescent="0.25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M43" t="str">
        <f t="shared" si="0"/>
        <v>ELT</v>
      </c>
      <c r="N43" t="str">
        <f t="shared" si="26"/>
        <v/>
      </c>
      <c r="O43" t="str">
        <f t="shared" si="27"/>
        <v/>
      </c>
      <c r="P43">
        <f t="shared" si="28"/>
        <v>0</v>
      </c>
      <c r="Q43">
        <f t="shared" si="29"/>
        <v>1</v>
      </c>
      <c r="R43">
        <f t="shared" si="30"/>
        <v>0</v>
      </c>
      <c r="S43" t="str">
        <f t="shared" si="31"/>
        <v/>
      </c>
      <c r="T43" t="str">
        <f t="shared" si="32"/>
        <v/>
      </c>
      <c r="U43" t="str">
        <f t="shared" si="32"/>
        <v/>
      </c>
      <c r="V43" t="str">
        <f t="shared" si="33"/>
        <v/>
      </c>
      <c r="W43" t="str">
        <f t="shared" si="34"/>
        <v/>
      </c>
      <c r="X43" t="str">
        <f t="shared" si="35"/>
        <v/>
      </c>
      <c r="Y43">
        <f t="shared" si="36"/>
        <v>1</v>
      </c>
      <c r="Z43">
        <f t="shared" si="37"/>
        <v>0</v>
      </c>
      <c r="AA43">
        <f t="shared" si="38"/>
        <v>0</v>
      </c>
      <c r="AB43" t="str">
        <f t="shared" si="39"/>
        <v/>
      </c>
      <c r="AC43" t="str">
        <f>IF($AP43="Competitive",IF(J43="","",IF(J43=MAX($D43:$L43),1,0)),IF(J43="","",IF(J43=$AO43,1,0)))</f>
        <v/>
      </c>
      <c r="AD43" t="str">
        <f>IF($AP43="Competitive",IF(K43="","",IF(K43=MAX($D43:$L43),1,0)),IF(K43="","",IF(K43=$AO43,1,0)))</f>
        <v/>
      </c>
      <c r="AE43" t="str">
        <f t="shared" si="40"/>
        <v/>
      </c>
      <c r="AF43">
        <f t="shared" si="41"/>
        <v>0</v>
      </c>
      <c r="AG43">
        <f t="shared" si="42"/>
        <v>0</v>
      </c>
      <c r="AH43">
        <f t="shared" si="43"/>
        <v>1</v>
      </c>
      <c r="AI43">
        <f t="shared" si="44"/>
        <v>1</v>
      </c>
      <c r="AJ43">
        <f t="shared" si="45"/>
        <v>1</v>
      </c>
      <c r="AK43">
        <f t="shared" si="46"/>
        <v>0</v>
      </c>
      <c r="AL43">
        <f t="shared" si="47"/>
        <v>0</v>
      </c>
      <c r="AM43">
        <f t="shared" si="47"/>
        <v>0</v>
      </c>
      <c r="AN43">
        <f t="shared" si="48"/>
        <v>0</v>
      </c>
      <c r="AO43">
        <f t="shared" si="49"/>
        <v>3</v>
      </c>
      <c r="AP43" t="s">
        <v>63</v>
      </c>
      <c r="AQ43">
        <f>VLOOKUP($B43,Categories!$A$2:$O$48,2,0)</f>
        <v>1</v>
      </c>
      <c r="AR43">
        <f>VLOOKUP($B43,Categories!$A$2:$O$48,3,0)</f>
        <v>0</v>
      </c>
      <c r="AS43">
        <f>VLOOKUP($B43,Categories!$A$2:$O$48,4,0)</f>
        <v>0</v>
      </c>
      <c r="AT43">
        <f>VLOOKUP($B43,Categories!$A$2:$O$48,5,0)</f>
        <v>0</v>
      </c>
      <c r="AU43">
        <f>VLOOKUP($B43,Categories!$A$2:$O$48,6,0)</f>
        <v>0</v>
      </c>
      <c r="AV43">
        <f>VLOOKUP($B43,Categories!$A$2:$O$48,7,0)</f>
        <v>1</v>
      </c>
      <c r="AW43">
        <f>VLOOKUP($B43,Categories!$A$2:$O$48,8,0)</f>
        <v>1</v>
      </c>
      <c r="AX43">
        <f>VLOOKUP($B43,Categories!$A$2:$O$48,9,0)</f>
        <v>0</v>
      </c>
      <c r="AY43">
        <f>VLOOKUP($B43,Categories!$A$2:$O$48,10,0)</f>
        <v>0</v>
      </c>
      <c r="AZ43">
        <f>VLOOKUP($B43,Categories!$A$2:$O$48,11,0)</f>
        <v>0</v>
      </c>
      <c r="BA43">
        <f>VLOOKUP($B43,Categories!$A$2:$O$48,12,0)</f>
        <v>0</v>
      </c>
      <c r="BB43">
        <f>VLOOKUP($B43,Categories!$A$2:$O$48,13,0)</f>
        <v>0</v>
      </c>
      <c r="BC43">
        <f>VLOOKUP($B43,Categories!$A$2:$O$48,14,0)</f>
        <v>0</v>
      </c>
      <c r="BD43">
        <f>VLOOKUP($B43,Categories!$A$2:$O$48,15,0)</f>
        <v>0</v>
      </c>
      <c r="BE43">
        <f>VLOOKUP($B43,Categories!$A$2:$Z$48,16,0)</f>
        <v>3.24</v>
      </c>
      <c r="BF43">
        <f t="shared" si="50"/>
        <v>0</v>
      </c>
    </row>
    <row r="44" spans="1:58" x14ac:dyDescent="0.25">
      <c r="A44" s="1">
        <v>43771</v>
      </c>
      <c r="B44" t="s">
        <v>69</v>
      </c>
      <c r="C44" t="s">
        <v>5</v>
      </c>
      <c r="F44">
        <v>1</v>
      </c>
      <c r="G44">
        <v>3</v>
      </c>
      <c r="H44">
        <v>2</v>
      </c>
      <c r="M44" t="str">
        <f t="shared" si="0"/>
        <v>ELT</v>
      </c>
      <c r="N44" t="str">
        <f t="shared" si="26"/>
        <v/>
      </c>
      <c r="O44" t="str">
        <f t="shared" si="27"/>
        <v/>
      </c>
      <c r="P44">
        <f t="shared" si="28"/>
        <v>1</v>
      </c>
      <c r="Q44">
        <f t="shared" si="29"/>
        <v>0</v>
      </c>
      <c r="R44">
        <f t="shared" si="30"/>
        <v>0</v>
      </c>
      <c r="S44" t="str">
        <f t="shared" si="31"/>
        <v/>
      </c>
      <c r="T44" t="str">
        <f t="shared" si="32"/>
        <v/>
      </c>
      <c r="U44" t="str">
        <f t="shared" si="32"/>
        <v/>
      </c>
      <c r="V44" t="str">
        <f t="shared" si="33"/>
        <v/>
      </c>
      <c r="W44" t="str">
        <f t="shared" si="34"/>
        <v/>
      </c>
      <c r="X44" t="str">
        <f t="shared" si="35"/>
        <v/>
      </c>
      <c r="Y44">
        <f t="shared" si="36"/>
        <v>0</v>
      </c>
      <c r="Z44">
        <f t="shared" si="37"/>
        <v>1</v>
      </c>
      <c r="AA44">
        <f t="shared" si="38"/>
        <v>0</v>
      </c>
      <c r="AB44" t="str">
        <f t="shared" si="39"/>
        <v/>
      </c>
      <c r="AC44" t="str">
        <f>IF($AP44="Competitive",IF(J44="","",IF(J44=MAX($D44:$L44),1,0)),IF(J44="","",IF(J44=$AO44,1,0)))</f>
        <v/>
      </c>
      <c r="AD44" t="str">
        <f>IF($AP44="Competitive",IF(K44="","",IF(K44=MAX($D44:$L44),1,0)),IF(K44="","",IF(K44=$AO44,1,0)))</f>
        <v/>
      </c>
      <c r="AE44" t="str">
        <f t="shared" si="40"/>
        <v/>
      </c>
      <c r="AF44">
        <f t="shared" si="41"/>
        <v>0</v>
      </c>
      <c r="AG44">
        <f t="shared" si="42"/>
        <v>0</v>
      </c>
      <c r="AH44">
        <f t="shared" si="43"/>
        <v>1</v>
      </c>
      <c r="AI44">
        <f t="shared" si="44"/>
        <v>1</v>
      </c>
      <c r="AJ44">
        <f t="shared" si="45"/>
        <v>1</v>
      </c>
      <c r="AK44">
        <f t="shared" si="46"/>
        <v>0</v>
      </c>
      <c r="AL44">
        <f t="shared" si="47"/>
        <v>0</v>
      </c>
      <c r="AM44">
        <f t="shared" si="47"/>
        <v>0</v>
      </c>
      <c r="AN44">
        <f t="shared" si="48"/>
        <v>0</v>
      </c>
      <c r="AO44">
        <f t="shared" si="49"/>
        <v>3</v>
      </c>
      <c r="AP44" t="s">
        <v>63</v>
      </c>
      <c r="AQ44">
        <f>VLOOKUP($B44,Categories!$A$2:$O$48,2,0)</f>
        <v>1</v>
      </c>
      <c r="AR44">
        <f>VLOOKUP($B44,Categories!$A$2:$O$48,3,0)</f>
        <v>0</v>
      </c>
      <c r="AS44">
        <f>VLOOKUP($B44,Categories!$A$2:$O$48,4,0)</f>
        <v>0</v>
      </c>
      <c r="AT44">
        <f>VLOOKUP($B44,Categories!$A$2:$O$48,5,0)</f>
        <v>0</v>
      </c>
      <c r="AU44">
        <f>VLOOKUP($B44,Categories!$A$2:$O$48,6,0)</f>
        <v>0</v>
      </c>
      <c r="AV44">
        <f>VLOOKUP($B44,Categories!$A$2:$O$48,7,0)</f>
        <v>1</v>
      </c>
      <c r="AW44">
        <f>VLOOKUP($B44,Categories!$A$2:$O$48,8,0)</f>
        <v>0</v>
      </c>
      <c r="AX44">
        <f>VLOOKUP($B44,Categories!$A$2:$O$48,9,0)</f>
        <v>1</v>
      </c>
      <c r="AY44">
        <f>VLOOKUP($B44,Categories!$A$2:$O$48,10,0)</f>
        <v>0</v>
      </c>
      <c r="AZ44">
        <f>VLOOKUP($B44,Categories!$A$2:$O$48,11,0)</f>
        <v>0</v>
      </c>
      <c r="BA44">
        <f>VLOOKUP($B44,Categories!$A$2:$O$48,12,0)</f>
        <v>0</v>
      </c>
      <c r="BB44">
        <f>VLOOKUP($B44,Categories!$A$2:$O$48,13,0)</f>
        <v>0</v>
      </c>
      <c r="BC44">
        <f>VLOOKUP($B44,Categories!$A$2:$O$48,14,0)</f>
        <v>0</v>
      </c>
      <c r="BD44">
        <f>VLOOKUP($B44,Categories!$A$2:$O$48,15,0)</f>
        <v>0</v>
      </c>
      <c r="BE44">
        <f>VLOOKUP($B44,Categories!$A$2:$Z$48,16,0)</f>
        <v>2.39</v>
      </c>
      <c r="BF44">
        <f t="shared" si="50"/>
        <v>0</v>
      </c>
    </row>
    <row r="45" spans="1:58" x14ac:dyDescent="0.25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M45" t="str">
        <f t="shared" si="0"/>
        <v>JLT</v>
      </c>
      <c r="N45">
        <f t="shared" si="26"/>
        <v>0</v>
      </c>
      <c r="O45" t="str">
        <f t="shared" si="27"/>
        <v/>
      </c>
      <c r="P45" t="str">
        <f t="shared" si="28"/>
        <v/>
      </c>
      <c r="Q45">
        <f t="shared" si="29"/>
        <v>0</v>
      </c>
      <c r="R45">
        <f t="shared" si="30"/>
        <v>1</v>
      </c>
      <c r="S45" t="str">
        <f t="shared" si="31"/>
        <v/>
      </c>
      <c r="T45" t="str">
        <f t="shared" si="32"/>
        <v/>
      </c>
      <c r="U45" t="str">
        <f t="shared" si="32"/>
        <v/>
      </c>
      <c r="V45" t="str">
        <f t="shared" si="33"/>
        <v/>
      </c>
      <c r="W45">
        <f t="shared" si="34"/>
        <v>1</v>
      </c>
      <c r="X45" t="str">
        <f t="shared" si="35"/>
        <v/>
      </c>
      <c r="Y45" t="str">
        <f t="shared" si="36"/>
        <v/>
      </c>
      <c r="Z45">
        <f t="shared" si="37"/>
        <v>0</v>
      </c>
      <c r="AA45">
        <f t="shared" si="38"/>
        <v>0</v>
      </c>
      <c r="AB45" t="str">
        <f t="shared" si="39"/>
        <v/>
      </c>
      <c r="AC45" t="str">
        <f>IF($AP45="Competitive",IF(J45="","",IF(J45=MAX($D45:$L45),1,0)),IF(J45="","",IF(J45=$AO45,1,0)))</f>
        <v/>
      </c>
      <c r="AD45" t="str">
        <f>IF($AP45="Competitive",IF(K45="","",IF(K45=MAX($D45:$L45),1,0)),IF(K45="","",IF(K45=$AO45,1,0)))</f>
        <v/>
      </c>
      <c r="AE45" t="str">
        <f t="shared" si="40"/>
        <v/>
      </c>
      <c r="AF45">
        <f t="shared" si="41"/>
        <v>1</v>
      </c>
      <c r="AG45">
        <f t="shared" si="42"/>
        <v>0</v>
      </c>
      <c r="AH45">
        <f t="shared" si="43"/>
        <v>0</v>
      </c>
      <c r="AI45">
        <f t="shared" si="44"/>
        <v>1</v>
      </c>
      <c r="AJ45">
        <f t="shared" si="45"/>
        <v>1</v>
      </c>
      <c r="AK45">
        <f t="shared" si="46"/>
        <v>0</v>
      </c>
      <c r="AL45">
        <f t="shared" si="47"/>
        <v>0</v>
      </c>
      <c r="AM45">
        <f t="shared" si="47"/>
        <v>0</v>
      </c>
      <c r="AN45">
        <f t="shared" si="48"/>
        <v>0</v>
      </c>
      <c r="AO45">
        <f t="shared" si="49"/>
        <v>3</v>
      </c>
      <c r="AP45" t="s">
        <v>63</v>
      </c>
      <c r="AQ45">
        <f>VLOOKUP($B45,Categories!$A$2:$O$48,2,0)</f>
        <v>0</v>
      </c>
      <c r="AR45">
        <f>VLOOKUP($B45,Categories!$A$2:$O$48,3,0)</f>
        <v>0</v>
      </c>
      <c r="AS45">
        <f>VLOOKUP($B45,Categories!$A$2:$O$48,4,0)</f>
        <v>0</v>
      </c>
      <c r="AT45">
        <f>VLOOKUP($B45,Categories!$A$2:$O$48,5,0)</f>
        <v>0</v>
      </c>
      <c r="AU45">
        <f>VLOOKUP($B45,Categories!$A$2:$O$48,6,0)</f>
        <v>0</v>
      </c>
      <c r="AV45">
        <f>VLOOKUP($B45,Categories!$A$2:$O$48,7,0)</f>
        <v>1</v>
      </c>
      <c r="AW45">
        <f>VLOOKUP($B45,Categories!$A$2:$O$48,8,0)</f>
        <v>1</v>
      </c>
      <c r="AX45">
        <f>VLOOKUP($B45,Categories!$A$2:$O$48,9,0)</f>
        <v>0</v>
      </c>
      <c r="AY45">
        <f>VLOOKUP($B45,Categories!$A$2:$O$48,10,0)</f>
        <v>0</v>
      </c>
      <c r="AZ45">
        <f>VLOOKUP($B45,Categories!$A$2:$O$48,11,0)</f>
        <v>0</v>
      </c>
      <c r="BA45">
        <f>VLOOKUP($B45,Categories!$A$2:$O$48,12,0)</f>
        <v>0</v>
      </c>
      <c r="BB45">
        <f>VLOOKUP($B45,Categories!$A$2:$O$48,13,0)</f>
        <v>0</v>
      </c>
      <c r="BC45">
        <f>VLOOKUP($B45,Categories!$A$2:$O$48,14,0)</f>
        <v>0</v>
      </c>
      <c r="BD45">
        <f>VLOOKUP($B45,Categories!$A$2:$O$48,15,0)</f>
        <v>0</v>
      </c>
      <c r="BE45">
        <f>VLOOKUP($B45,Categories!$A$2:$Z$48,16,0)</f>
        <v>4.4000000000000004</v>
      </c>
      <c r="BF45">
        <f t="shared" si="50"/>
        <v>1</v>
      </c>
    </row>
    <row r="46" spans="1:58" x14ac:dyDescent="0.25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M46" t="str">
        <f t="shared" si="0"/>
        <v>JET</v>
      </c>
      <c r="N46">
        <f t="shared" si="26"/>
        <v>0</v>
      </c>
      <c r="O46" t="str">
        <f t="shared" si="27"/>
        <v/>
      </c>
      <c r="P46">
        <f t="shared" si="28"/>
        <v>1</v>
      </c>
      <c r="Q46" t="str">
        <f t="shared" si="29"/>
        <v/>
      </c>
      <c r="R46">
        <f t="shared" si="30"/>
        <v>0</v>
      </c>
      <c r="S46" t="str">
        <f t="shared" si="31"/>
        <v/>
      </c>
      <c r="T46" t="str">
        <f t="shared" si="32"/>
        <v/>
      </c>
      <c r="U46" t="str">
        <f t="shared" si="32"/>
        <v/>
      </c>
      <c r="V46" t="str">
        <f t="shared" si="33"/>
        <v/>
      </c>
      <c r="W46">
        <f t="shared" si="34"/>
        <v>1</v>
      </c>
      <c r="X46" t="str">
        <f t="shared" si="35"/>
        <v/>
      </c>
      <c r="Y46">
        <f t="shared" si="36"/>
        <v>0</v>
      </c>
      <c r="Z46" t="str">
        <f t="shared" si="37"/>
        <v/>
      </c>
      <c r="AA46">
        <f t="shared" si="38"/>
        <v>0</v>
      </c>
      <c r="AB46" t="str">
        <f t="shared" si="39"/>
        <v/>
      </c>
      <c r="AC46" t="str">
        <f>IF($AP46="Competitive",IF(J46="","",IF(J46=MAX($D46:$L46),1,0)),IF(J46="","",IF(J46=$AO46,1,0)))</f>
        <v/>
      </c>
      <c r="AD46" t="str">
        <f>IF($AP46="Competitive",IF(K46="","",IF(K46=MAX($D46:$L46),1,0)),IF(K46="","",IF(K46=$AO46,1,0)))</f>
        <v/>
      </c>
      <c r="AE46" t="str">
        <f t="shared" si="40"/>
        <v/>
      </c>
      <c r="AF46">
        <f t="shared" si="41"/>
        <v>1</v>
      </c>
      <c r="AG46">
        <f t="shared" si="42"/>
        <v>0</v>
      </c>
      <c r="AH46">
        <f t="shared" si="43"/>
        <v>1</v>
      </c>
      <c r="AI46">
        <f t="shared" si="44"/>
        <v>0</v>
      </c>
      <c r="AJ46">
        <f t="shared" si="45"/>
        <v>1</v>
      </c>
      <c r="AK46">
        <f t="shared" si="46"/>
        <v>0</v>
      </c>
      <c r="AL46">
        <f t="shared" si="47"/>
        <v>0</v>
      </c>
      <c r="AM46">
        <f t="shared" si="47"/>
        <v>0</v>
      </c>
      <c r="AN46">
        <f t="shared" si="48"/>
        <v>0</v>
      </c>
      <c r="AO46">
        <f t="shared" si="49"/>
        <v>3</v>
      </c>
      <c r="AP46" t="s">
        <v>63</v>
      </c>
      <c r="AQ46">
        <f>VLOOKUP($B46,Categories!$A$2:$O$48,2,0)</f>
        <v>0</v>
      </c>
      <c r="AR46">
        <f>VLOOKUP($B46,Categories!$A$2:$O$48,3,0)</f>
        <v>0</v>
      </c>
      <c r="AS46">
        <f>VLOOKUP($B46,Categories!$A$2:$O$48,4,0)</f>
        <v>0</v>
      </c>
      <c r="AT46">
        <f>VLOOKUP($B46,Categories!$A$2:$O$48,5,0)</f>
        <v>0</v>
      </c>
      <c r="AU46">
        <f>VLOOKUP($B46,Categories!$A$2:$O$48,6,0)</f>
        <v>0</v>
      </c>
      <c r="AV46">
        <f>VLOOKUP($B46,Categories!$A$2:$O$48,7,0)</f>
        <v>1</v>
      </c>
      <c r="AW46">
        <f>VLOOKUP($B46,Categories!$A$2:$O$48,8,0)</f>
        <v>1</v>
      </c>
      <c r="AX46">
        <f>VLOOKUP($B46,Categories!$A$2:$O$48,9,0)</f>
        <v>0</v>
      </c>
      <c r="AY46">
        <f>VLOOKUP($B46,Categories!$A$2:$O$48,10,0)</f>
        <v>0</v>
      </c>
      <c r="AZ46">
        <f>VLOOKUP($B46,Categories!$A$2:$O$48,11,0)</f>
        <v>0</v>
      </c>
      <c r="BA46">
        <f>VLOOKUP($B46,Categories!$A$2:$O$48,12,0)</f>
        <v>0</v>
      </c>
      <c r="BB46">
        <f>VLOOKUP($B46,Categories!$A$2:$O$48,13,0)</f>
        <v>0</v>
      </c>
      <c r="BC46">
        <f>VLOOKUP($B46,Categories!$A$2:$O$48,14,0)</f>
        <v>0</v>
      </c>
      <c r="BD46">
        <f>VLOOKUP($B46,Categories!$A$2:$O$48,15,0)</f>
        <v>0</v>
      </c>
      <c r="BE46">
        <f>VLOOKUP($B46,Categories!$A$2:$Z$48,16,0)</f>
        <v>4.4000000000000004</v>
      </c>
      <c r="BF46">
        <f t="shared" si="50"/>
        <v>1</v>
      </c>
    </row>
    <row r="47" spans="1:58" x14ac:dyDescent="0.25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M47" t="str">
        <f t="shared" si="0"/>
        <v>ELT</v>
      </c>
      <c r="N47" t="str">
        <f t="shared" si="26"/>
        <v/>
      </c>
      <c r="O47" t="str">
        <f t="shared" si="27"/>
        <v/>
      </c>
      <c r="P47">
        <f t="shared" si="28"/>
        <v>1</v>
      </c>
      <c r="Q47">
        <f t="shared" si="29"/>
        <v>0</v>
      </c>
      <c r="R47">
        <f t="shared" si="30"/>
        <v>0</v>
      </c>
      <c r="S47" t="str">
        <f t="shared" si="31"/>
        <v/>
      </c>
      <c r="T47" t="str">
        <f t="shared" si="32"/>
        <v/>
      </c>
      <c r="U47" t="str">
        <f t="shared" si="32"/>
        <v/>
      </c>
      <c r="V47" t="str">
        <f t="shared" si="33"/>
        <v/>
      </c>
      <c r="W47" t="str">
        <f t="shared" si="34"/>
        <v/>
      </c>
      <c r="X47" t="str">
        <f t="shared" si="35"/>
        <v/>
      </c>
      <c r="Y47">
        <f t="shared" si="36"/>
        <v>0</v>
      </c>
      <c r="Z47">
        <f t="shared" si="37"/>
        <v>1</v>
      </c>
      <c r="AA47">
        <f t="shared" si="38"/>
        <v>0</v>
      </c>
      <c r="AB47" t="str">
        <f t="shared" si="39"/>
        <v/>
      </c>
      <c r="AC47" t="str">
        <f>IF($AP47="Competitive",IF(J47="","",IF(J47=MAX($D47:$L47),1,0)),IF(J47="","",IF(J47=$AO47,1,0)))</f>
        <v/>
      </c>
      <c r="AD47" t="str">
        <f>IF($AP47="Competitive",IF(K47="","",IF(K47=MAX($D47:$L47),1,0)),IF(K47="","",IF(K47=$AO47,1,0)))</f>
        <v/>
      </c>
      <c r="AE47" t="str">
        <f t="shared" si="40"/>
        <v/>
      </c>
      <c r="AF47">
        <f t="shared" si="41"/>
        <v>0</v>
      </c>
      <c r="AG47">
        <f t="shared" si="42"/>
        <v>0</v>
      </c>
      <c r="AH47">
        <f t="shared" si="43"/>
        <v>1</v>
      </c>
      <c r="AI47">
        <f t="shared" si="44"/>
        <v>1</v>
      </c>
      <c r="AJ47">
        <f t="shared" si="45"/>
        <v>1</v>
      </c>
      <c r="AK47">
        <f t="shared" si="46"/>
        <v>0</v>
      </c>
      <c r="AL47">
        <f t="shared" si="47"/>
        <v>0</v>
      </c>
      <c r="AM47">
        <f t="shared" si="47"/>
        <v>0</v>
      </c>
      <c r="AN47">
        <f t="shared" si="48"/>
        <v>0</v>
      </c>
      <c r="AO47">
        <f t="shared" si="49"/>
        <v>3</v>
      </c>
      <c r="AP47" t="s">
        <v>63</v>
      </c>
      <c r="AQ47">
        <f>VLOOKUP($B47,Categories!$A$2:$O$48,2,0)</f>
        <v>0</v>
      </c>
      <c r="AR47">
        <f>VLOOKUP($B47,Categories!$A$2:$O$48,3,0)</f>
        <v>0</v>
      </c>
      <c r="AS47">
        <f>VLOOKUP($B47,Categories!$A$2:$O$48,4,0)</f>
        <v>0</v>
      </c>
      <c r="AT47">
        <f>VLOOKUP($B47,Categories!$A$2:$O$48,5,0)</f>
        <v>0</v>
      </c>
      <c r="AU47">
        <f>VLOOKUP($B47,Categories!$A$2:$O$48,6,0)</f>
        <v>0</v>
      </c>
      <c r="AV47">
        <f>VLOOKUP($B47,Categories!$A$2:$O$48,7,0)</f>
        <v>1</v>
      </c>
      <c r="AW47">
        <f>VLOOKUP($B47,Categories!$A$2:$O$48,8,0)</f>
        <v>1</v>
      </c>
      <c r="AX47">
        <f>VLOOKUP($B47,Categories!$A$2:$O$48,9,0)</f>
        <v>0</v>
      </c>
      <c r="AY47">
        <f>VLOOKUP($B47,Categories!$A$2:$O$48,10,0)</f>
        <v>0</v>
      </c>
      <c r="AZ47">
        <f>VLOOKUP($B47,Categories!$A$2:$O$48,11,0)</f>
        <v>0</v>
      </c>
      <c r="BA47">
        <f>VLOOKUP($B47,Categories!$A$2:$O$48,12,0)</f>
        <v>0</v>
      </c>
      <c r="BB47">
        <f>VLOOKUP($B47,Categories!$A$2:$O$48,13,0)</f>
        <v>0</v>
      </c>
      <c r="BC47">
        <f>VLOOKUP($B47,Categories!$A$2:$O$48,14,0)</f>
        <v>0</v>
      </c>
      <c r="BD47">
        <f>VLOOKUP($B47,Categories!$A$2:$O$48,15,0)</f>
        <v>0</v>
      </c>
      <c r="BE47">
        <f>VLOOKUP($B47,Categories!$A$2:$Z$48,16,0)</f>
        <v>4.4000000000000004</v>
      </c>
      <c r="BF47">
        <f t="shared" si="50"/>
        <v>1</v>
      </c>
    </row>
    <row r="48" spans="1:58" x14ac:dyDescent="0.25">
      <c r="A48" s="1">
        <v>43800</v>
      </c>
      <c r="B48" t="s">
        <v>69</v>
      </c>
      <c r="C48" t="s">
        <v>38</v>
      </c>
      <c r="F48">
        <v>2</v>
      </c>
      <c r="G48">
        <v>3</v>
      </c>
      <c r="H48">
        <v>1</v>
      </c>
      <c r="M48" t="str">
        <f t="shared" si="0"/>
        <v>ELT</v>
      </c>
      <c r="N48" t="str">
        <f t="shared" si="26"/>
        <v/>
      </c>
      <c r="O48" t="str">
        <f t="shared" si="27"/>
        <v/>
      </c>
      <c r="P48">
        <f t="shared" si="28"/>
        <v>0</v>
      </c>
      <c r="Q48">
        <f t="shared" si="29"/>
        <v>0</v>
      </c>
      <c r="R48">
        <f t="shared" si="30"/>
        <v>1</v>
      </c>
      <c r="S48" t="str">
        <f t="shared" si="31"/>
        <v/>
      </c>
      <c r="T48" t="str">
        <f t="shared" si="32"/>
        <v/>
      </c>
      <c r="U48" t="str">
        <f t="shared" si="32"/>
        <v/>
      </c>
      <c r="V48" t="str">
        <f t="shared" si="33"/>
        <v/>
      </c>
      <c r="W48" t="str">
        <f t="shared" si="34"/>
        <v/>
      </c>
      <c r="X48" t="str">
        <f t="shared" si="35"/>
        <v/>
      </c>
      <c r="Y48">
        <f t="shared" si="36"/>
        <v>0</v>
      </c>
      <c r="Z48">
        <f t="shared" si="37"/>
        <v>1</v>
      </c>
      <c r="AA48">
        <f t="shared" si="38"/>
        <v>0</v>
      </c>
      <c r="AB48" t="str">
        <f t="shared" si="39"/>
        <v/>
      </c>
      <c r="AC48" t="str">
        <f>IF($AP48="Competitive",IF(J48="","",IF(J48=MAX($D48:$L48),1,0)),IF(J48="","",IF(J48=$AO48,1,0)))</f>
        <v/>
      </c>
      <c r="AD48" t="str">
        <f>IF($AP48="Competitive",IF(K48="","",IF(K48=MAX($D48:$L48),1,0)),IF(K48="","",IF(K48=$AO48,1,0)))</f>
        <v/>
      </c>
      <c r="AE48" t="str">
        <f t="shared" si="40"/>
        <v/>
      </c>
      <c r="AF48">
        <f t="shared" si="41"/>
        <v>0</v>
      </c>
      <c r="AG48">
        <f t="shared" si="42"/>
        <v>0</v>
      </c>
      <c r="AH48">
        <f t="shared" si="43"/>
        <v>1</v>
      </c>
      <c r="AI48">
        <f t="shared" si="44"/>
        <v>1</v>
      </c>
      <c r="AJ48">
        <f t="shared" si="45"/>
        <v>1</v>
      </c>
      <c r="AK48">
        <f t="shared" si="46"/>
        <v>0</v>
      </c>
      <c r="AL48">
        <f t="shared" si="47"/>
        <v>0</v>
      </c>
      <c r="AM48">
        <f t="shared" si="47"/>
        <v>0</v>
      </c>
      <c r="AN48">
        <f t="shared" si="48"/>
        <v>0</v>
      </c>
      <c r="AO48">
        <f t="shared" si="49"/>
        <v>3</v>
      </c>
      <c r="AP48" t="s">
        <v>63</v>
      </c>
      <c r="AQ48">
        <f>VLOOKUP($B48,Categories!$A$2:$O$48,2,0)</f>
        <v>1</v>
      </c>
      <c r="AR48">
        <f>VLOOKUP($B48,Categories!$A$2:$O$48,3,0)</f>
        <v>0</v>
      </c>
      <c r="AS48">
        <f>VLOOKUP($B48,Categories!$A$2:$O$48,4,0)</f>
        <v>0</v>
      </c>
      <c r="AT48">
        <f>VLOOKUP($B48,Categories!$A$2:$O$48,5,0)</f>
        <v>0</v>
      </c>
      <c r="AU48">
        <f>VLOOKUP($B48,Categories!$A$2:$O$48,6,0)</f>
        <v>0</v>
      </c>
      <c r="AV48">
        <f>VLOOKUP($B48,Categories!$A$2:$O$48,7,0)</f>
        <v>1</v>
      </c>
      <c r="AW48">
        <f>VLOOKUP($B48,Categories!$A$2:$O$48,8,0)</f>
        <v>0</v>
      </c>
      <c r="AX48">
        <f>VLOOKUP($B48,Categories!$A$2:$O$48,9,0)</f>
        <v>1</v>
      </c>
      <c r="AY48">
        <f>VLOOKUP($B48,Categories!$A$2:$O$48,10,0)</f>
        <v>0</v>
      </c>
      <c r="AZ48">
        <f>VLOOKUP($B48,Categories!$A$2:$O$48,11,0)</f>
        <v>0</v>
      </c>
      <c r="BA48">
        <f>VLOOKUP($B48,Categories!$A$2:$O$48,12,0)</f>
        <v>0</v>
      </c>
      <c r="BB48">
        <f>VLOOKUP($B48,Categories!$A$2:$O$48,13,0)</f>
        <v>0</v>
      </c>
      <c r="BC48">
        <f>VLOOKUP($B48,Categories!$A$2:$O$48,14,0)</f>
        <v>0</v>
      </c>
      <c r="BD48">
        <f>VLOOKUP($B48,Categories!$A$2:$O$48,15,0)</f>
        <v>0</v>
      </c>
      <c r="BE48">
        <f>VLOOKUP($B48,Categories!$A$2:$Z$48,16,0)</f>
        <v>2.39</v>
      </c>
      <c r="BF48">
        <f t="shared" si="50"/>
        <v>0</v>
      </c>
    </row>
    <row r="49" spans="1:58" x14ac:dyDescent="0.25">
      <c r="A49" s="1">
        <v>43818</v>
      </c>
      <c r="B49" t="s">
        <v>68</v>
      </c>
      <c r="C49" t="s">
        <v>38</v>
      </c>
      <c r="F49">
        <v>3</v>
      </c>
      <c r="G49">
        <v>2</v>
      </c>
      <c r="H49">
        <v>1</v>
      </c>
      <c r="M49" t="str">
        <f t="shared" si="0"/>
        <v>ELT</v>
      </c>
      <c r="N49" t="str">
        <f t="shared" si="26"/>
        <v/>
      </c>
      <c r="O49" t="str">
        <f t="shared" si="27"/>
        <v/>
      </c>
      <c r="P49">
        <f t="shared" si="28"/>
        <v>0</v>
      </c>
      <c r="Q49">
        <f t="shared" si="29"/>
        <v>0</v>
      </c>
      <c r="R49">
        <f t="shared" si="30"/>
        <v>1</v>
      </c>
      <c r="S49" t="str">
        <f t="shared" si="31"/>
        <v/>
      </c>
      <c r="T49" t="str">
        <f t="shared" si="32"/>
        <v/>
      </c>
      <c r="U49" t="str">
        <f t="shared" si="32"/>
        <v/>
      </c>
      <c r="V49" t="str">
        <f t="shared" si="33"/>
        <v/>
      </c>
      <c r="W49" t="str">
        <f t="shared" si="34"/>
        <v/>
      </c>
      <c r="X49" t="str">
        <f t="shared" si="35"/>
        <v/>
      </c>
      <c r="Y49">
        <f t="shared" si="36"/>
        <v>1</v>
      </c>
      <c r="Z49">
        <f t="shared" si="37"/>
        <v>0</v>
      </c>
      <c r="AA49">
        <f t="shared" si="38"/>
        <v>0</v>
      </c>
      <c r="AB49" t="str">
        <f t="shared" si="39"/>
        <v/>
      </c>
      <c r="AC49" t="str">
        <f>IF($AP49="Competitive",IF(J49="","",IF(J49=MAX($D49:$L49),1,0)),IF(J49="","",IF(J49=$AO49,1,0)))</f>
        <v/>
      </c>
      <c r="AD49" t="str">
        <f>IF($AP49="Competitive",IF(K49="","",IF(K49=MAX($D49:$L49),1,0)),IF(K49="","",IF(K49=$AO49,1,0)))</f>
        <v/>
      </c>
      <c r="AE49" t="str">
        <f t="shared" si="40"/>
        <v/>
      </c>
      <c r="AF49">
        <f t="shared" si="41"/>
        <v>0</v>
      </c>
      <c r="AG49">
        <f t="shared" si="42"/>
        <v>0</v>
      </c>
      <c r="AH49">
        <f t="shared" si="43"/>
        <v>1</v>
      </c>
      <c r="AI49">
        <f t="shared" si="44"/>
        <v>1</v>
      </c>
      <c r="AJ49">
        <f t="shared" si="45"/>
        <v>1</v>
      </c>
      <c r="AK49">
        <f t="shared" si="46"/>
        <v>0</v>
      </c>
      <c r="AL49">
        <f t="shared" si="47"/>
        <v>0</v>
      </c>
      <c r="AM49">
        <f t="shared" si="47"/>
        <v>0</v>
      </c>
      <c r="AN49">
        <f t="shared" si="48"/>
        <v>0</v>
      </c>
      <c r="AO49">
        <f t="shared" si="49"/>
        <v>3</v>
      </c>
      <c r="AP49" t="s">
        <v>63</v>
      </c>
      <c r="AQ49">
        <f>VLOOKUP($B49,Categories!$A$2:$O$48,2,0)</f>
        <v>0</v>
      </c>
      <c r="AR49">
        <f>VLOOKUP($B49,Categories!$A$2:$O$48,3,0)</f>
        <v>1</v>
      </c>
      <c r="AS49">
        <f>VLOOKUP($B49,Categories!$A$2:$O$48,4,0)</f>
        <v>0</v>
      </c>
      <c r="AT49">
        <f>VLOOKUP($B49,Categories!$A$2:$O$48,5,0)</f>
        <v>0</v>
      </c>
      <c r="AU49">
        <f>VLOOKUP($B49,Categories!$A$2:$O$48,6,0)</f>
        <v>0</v>
      </c>
      <c r="AV49">
        <f>VLOOKUP($B49,Categories!$A$2:$O$48,7,0)</f>
        <v>0</v>
      </c>
      <c r="AW49">
        <f>VLOOKUP($B49,Categories!$A$2:$O$48,8,0)</f>
        <v>1</v>
      </c>
      <c r="AX49">
        <f>VLOOKUP($B49,Categories!$A$2:$O$48,9,0)</f>
        <v>0</v>
      </c>
      <c r="AY49">
        <f>VLOOKUP($B49,Categories!$A$2:$O$48,10,0)</f>
        <v>0</v>
      </c>
      <c r="AZ49">
        <f>VLOOKUP($B49,Categories!$A$2:$O$48,11,0)</f>
        <v>0</v>
      </c>
      <c r="BA49">
        <f>VLOOKUP($B49,Categories!$A$2:$O$48,12,0)</f>
        <v>0</v>
      </c>
      <c r="BB49">
        <f>VLOOKUP($B49,Categories!$A$2:$O$48,13,0)</f>
        <v>0</v>
      </c>
      <c r="BC49">
        <f>VLOOKUP($B49,Categories!$A$2:$O$48,14,0)</f>
        <v>0</v>
      </c>
      <c r="BD49">
        <f>VLOOKUP($B49,Categories!$A$2:$O$48,15,0)</f>
        <v>0</v>
      </c>
      <c r="BE49">
        <f>VLOOKUP($B49,Categories!$A$2:$Z$48,16,0)</f>
        <v>3.79</v>
      </c>
      <c r="BF49">
        <f t="shared" si="50"/>
        <v>1</v>
      </c>
    </row>
    <row r="50" spans="1:58" x14ac:dyDescent="0.25">
      <c r="A50" s="1">
        <v>43818</v>
      </c>
      <c r="B50" t="s">
        <v>68</v>
      </c>
      <c r="C50" t="s">
        <v>38</v>
      </c>
      <c r="F50">
        <v>1</v>
      </c>
      <c r="G50">
        <v>2</v>
      </c>
      <c r="H50">
        <v>2</v>
      </c>
      <c r="M50" t="str">
        <f t="shared" si="0"/>
        <v>ELT</v>
      </c>
      <c r="N50" t="str">
        <f t="shared" si="26"/>
        <v/>
      </c>
      <c r="O50" t="str">
        <f t="shared" si="27"/>
        <v/>
      </c>
      <c r="P50">
        <f t="shared" si="28"/>
        <v>1</v>
      </c>
      <c r="Q50">
        <f t="shared" si="29"/>
        <v>0</v>
      </c>
      <c r="R50">
        <f t="shared" si="30"/>
        <v>0</v>
      </c>
      <c r="S50" t="str">
        <f t="shared" si="31"/>
        <v/>
      </c>
      <c r="T50" t="str">
        <f t="shared" si="32"/>
        <v/>
      </c>
      <c r="U50" t="str">
        <f t="shared" si="32"/>
        <v/>
      </c>
      <c r="V50" t="str">
        <f t="shared" si="33"/>
        <v/>
      </c>
      <c r="W50" t="str">
        <f t="shared" si="34"/>
        <v/>
      </c>
      <c r="X50" t="str">
        <f t="shared" si="35"/>
        <v/>
      </c>
      <c r="Y50">
        <f t="shared" si="36"/>
        <v>0</v>
      </c>
      <c r="Z50">
        <f t="shared" si="37"/>
        <v>1</v>
      </c>
      <c r="AA50">
        <f t="shared" si="38"/>
        <v>1</v>
      </c>
      <c r="AB50" t="str">
        <f t="shared" si="39"/>
        <v/>
      </c>
      <c r="AC50" t="str">
        <f>IF($AP50="Competitive",IF(J50="","",IF(J50=MAX($D50:$L50),1,0)),IF(J50="","",IF(J50=$AO50,1,0)))</f>
        <v/>
      </c>
      <c r="AD50" t="str">
        <f>IF($AP50="Competitive",IF(K50="","",IF(K50=MAX($D50:$L50),1,0)),IF(K50="","",IF(K50=$AO50,1,0)))</f>
        <v/>
      </c>
      <c r="AE50" t="str">
        <f t="shared" si="40"/>
        <v/>
      </c>
      <c r="AF50">
        <f t="shared" si="41"/>
        <v>0</v>
      </c>
      <c r="AG50">
        <f t="shared" si="42"/>
        <v>0</v>
      </c>
      <c r="AH50">
        <f t="shared" si="43"/>
        <v>1</v>
      </c>
      <c r="AI50">
        <f t="shared" si="44"/>
        <v>1</v>
      </c>
      <c r="AJ50">
        <f t="shared" si="45"/>
        <v>1</v>
      </c>
      <c r="AK50">
        <f t="shared" si="46"/>
        <v>0</v>
      </c>
      <c r="AL50">
        <f t="shared" si="47"/>
        <v>0</v>
      </c>
      <c r="AM50">
        <f t="shared" si="47"/>
        <v>0</v>
      </c>
      <c r="AN50">
        <f t="shared" si="48"/>
        <v>0</v>
      </c>
      <c r="AO50">
        <f t="shared" si="49"/>
        <v>3</v>
      </c>
      <c r="AP50" t="s">
        <v>63</v>
      </c>
      <c r="AQ50">
        <f>VLOOKUP($B50,Categories!$A$2:$O$48,2,0)</f>
        <v>0</v>
      </c>
      <c r="AR50">
        <f>VLOOKUP($B50,Categories!$A$2:$O$48,3,0)</f>
        <v>1</v>
      </c>
      <c r="AS50">
        <f>VLOOKUP($B50,Categories!$A$2:$O$48,4,0)</f>
        <v>0</v>
      </c>
      <c r="AT50">
        <f>VLOOKUP($B50,Categories!$A$2:$O$48,5,0)</f>
        <v>0</v>
      </c>
      <c r="AU50">
        <f>VLOOKUP($B50,Categories!$A$2:$O$48,6,0)</f>
        <v>0</v>
      </c>
      <c r="AV50">
        <f>VLOOKUP($B50,Categories!$A$2:$O$48,7,0)</f>
        <v>0</v>
      </c>
      <c r="AW50">
        <f>VLOOKUP($B50,Categories!$A$2:$O$48,8,0)</f>
        <v>1</v>
      </c>
      <c r="AX50">
        <f>VLOOKUP($B50,Categories!$A$2:$O$48,9,0)</f>
        <v>0</v>
      </c>
      <c r="AY50">
        <f>VLOOKUP($B50,Categories!$A$2:$O$48,10,0)</f>
        <v>0</v>
      </c>
      <c r="AZ50">
        <f>VLOOKUP($B50,Categories!$A$2:$O$48,11,0)</f>
        <v>0</v>
      </c>
      <c r="BA50">
        <f>VLOOKUP($B50,Categories!$A$2:$O$48,12,0)</f>
        <v>0</v>
      </c>
      <c r="BB50">
        <f>VLOOKUP($B50,Categories!$A$2:$O$48,13,0)</f>
        <v>0</v>
      </c>
      <c r="BC50">
        <f>VLOOKUP($B50,Categories!$A$2:$O$48,14,0)</f>
        <v>0</v>
      </c>
      <c r="BD50">
        <f>VLOOKUP($B50,Categories!$A$2:$O$48,15,0)</f>
        <v>0</v>
      </c>
      <c r="BE50">
        <f>VLOOKUP($B50,Categories!$A$2:$Z$48,16,0)</f>
        <v>3.79</v>
      </c>
      <c r="BF50">
        <f t="shared" si="50"/>
        <v>0</v>
      </c>
    </row>
    <row r="51" spans="1:58" x14ac:dyDescent="0.25">
      <c r="A51" s="1">
        <v>43859</v>
      </c>
      <c r="B51" t="s">
        <v>80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M51" t="str">
        <f t="shared" si="0"/>
        <v>JELTS</v>
      </c>
      <c r="N51">
        <f t="shared" si="26"/>
        <v>1</v>
      </c>
      <c r="O51" t="str">
        <f t="shared" si="27"/>
        <v/>
      </c>
      <c r="P51">
        <f t="shared" si="28"/>
        <v>0</v>
      </c>
      <c r="Q51">
        <f t="shared" si="29"/>
        <v>0</v>
      </c>
      <c r="R51">
        <f t="shared" si="30"/>
        <v>0</v>
      </c>
      <c r="S51">
        <f t="shared" si="31"/>
        <v>0</v>
      </c>
      <c r="T51" t="str">
        <f t="shared" si="32"/>
        <v/>
      </c>
      <c r="U51" t="str">
        <f t="shared" si="32"/>
        <v/>
      </c>
      <c r="V51" t="str">
        <f t="shared" si="33"/>
        <v/>
      </c>
      <c r="W51">
        <f t="shared" si="34"/>
        <v>0</v>
      </c>
      <c r="X51" t="str">
        <f t="shared" si="35"/>
        <v/>
      </c>
      <c r="Y51">
        <f t="shared" si="36"/>
        <v>0</v>
      </c>
      <c r="Z51">
        <f t="shared" si="37"/>
        <v>1</v>
      </c>
      <c r="AA51">
        <f t="shared" si="38"/>
        <v>0</v>
      </c>
      <c r="AB51">
        <f t="shared" si="39"/>
        <v>0</v>
      </c>
      <c r="AC51" t="str">
        <f>IF($AP51="Competitive",IF(J51="","",IF(J51=MAX($D51:$L51),1,0)),IF(J51="","",IF(J51=$AO51,1,0)))</f>
        <v/>
      </c>
      <c r="AD51" t="str">
        <f>IF($AP51="Competitive",IF(K51="","",IF(K51=MAX($D51:$L51),1,0)),IF(K51="","",IF(K51=$AO51,1,0)))</f>
        <v/>
      </c>
      <c r="AE51" t="str">
        <f t="shared" si="40"/>
        <v/>
      </c>
      <c r="AF51">
        <f t="shared" si="41"/>
        <v>1</v>
      </c>
      <c r="AG51">
        <f t="shared" si="42"/>
        <v>0</v>
      </c>
      <c r="AH51">
        <f t="shared" si="43"/>
        <v>1</v>
      </c>
      <c r="AI51">
        <f t="shared" si="44"/>
        <v>1</v>
      </c>
      <c r="AJ51">
        <f t="shared" si="45"/>
        <v>1</v>
      </c>
      <c r="AK51">
        <f t="shared" si="46"/>
        <v>1</v>
      </c>
      <c r="AL51">
        <f t="shared" si="47"/>
        <v>0</v>
      </c>
      <c r="AM51">
        <f t="shared" si="47"/>
        <v>0</v>
      </c>
      <c r="AN51">
        <f t="shared" si="48"/>
        <v>0</v>
      </c>
      <c r="AO51">
        <f t="shared" si="49"/>
        <v>5</v>
      </c>
      <c r="AP51" t="s">
        <v>63</v>
      </c>
      <c r="AQ51">
        <f>VLOOKUP($B51,Categories!$A$2:$O$48,2,0)</f>
        <v>0</v>
      </c>
      <c r="AR51">
        <f>VLOOKUP($B51,Categories!$A$2:$O$48,3,0)</f>
        <v>0</v>
      </c>
      <c r="AS51">
        <f>VLOOKUP($B51,Categories!$A$2:$O$48,4,0)</f>
        <v>1</v>
      </c>
      <c r="AT51">
        <f>VLOOKUP($B51,Categories!$A$2:$O$48,5,0)</f>
        <v>0</v>
      </c>
      <c r="AU51">
        <f>VLOOKUP($B51,Categories!$A$2:$O$48,6,0)</f>
        <v>0</v>
      </c>
      <c r="AV51">
        <f>VLOOKUP($B51,Categories!$A$2:$O$48,7,0)</f>
        <v>0</v>
      </c>
      <c r="AW51">
        <f>VLOOKUP($B51,Categories!$A$2:$O$48,8,0)</f>
        <v>0</v>
      </c>
      <c r="AX51">
        <f>VLOOKUP($B51,Categories!$A$2:$O$48,9,0)</f>
        <v>0</v>
      </c>
      <c r="AY51">
        <f>VLOOKUP($B51,Categories!$A$2:$O$48,10,0)</f>
        <v>0</v>
      </c>
      <c r="AZ51">
        <f>VLOOKUP($B51,Categories!$A$2:$O$48,11,0)</f>
        <v>0</v>
      </c>
      <c r="BA51">
        <f>VLOOKUP($B51,Categories!$A$2:$O$48,12,0)</f>
        <v>0</v>
      </c>
      <c r="BB51">
        <f>VLOOKUP($B51,Categories!$A$2:$O$48,13,0)</f>
        <v>0</v>
      </c>
      <c r="BC51">
        <f>VLOOKUP($B51,Categories!$A$2:$O$48,14,0)</f>
        <v>0</v>
      </c>
      <c r="BD51">
        <f>VLOOKUP($B51,Categories!$A$2:$O$48,15,0)</f>
        <v>0</v>
      </c>
      <c r="BE51">
        <f>VLOOKUP($B51,Categories!$A$2:$Z$48,16,0)</f>
        <v>3.06</v>
      </c>
      <c r="BF51">
        <f t="shared" si="50"/>
        <v>1</v>
      </c>
    </row>
    <row r="52" spans="1:58" x14ac:dyDescent="0.25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M52" t="str">
        <f t="shared" si="0"/>
        <v>JELTS</v>
      </c>
      <c r="N52">
        <f t="shared" si="26"/>
        <v>0</v>
      </c>
      <c r="O52" t="str">
        <f t="shared" si="27"/>
        <v/>
      </c>
      <c r="P52">
        <f t="shared" si="28"/>
        <v>0</v>
      </c>
      <c r="Q52">
        <f t="shared" si="29"/>
        <v>0</v>
      </c>
      <c r="R52">
        <f t="shared" si="30"/>
        <v>0</v>
      </c>
      <c r="S52">
        <f t="shared" si="31"/>
        <v>0</v>
      </c>
      <c r="T52" t="str">
        <f t="shared" si="32"/>
        <v/>
      </c>
      <c r="U52" t="str">
        <f t="shared" si="32"/>
        <v/>
      </c>
      <c r="V52" t="str">
        <f t="shared" si="33"/>
        <v/>
      </c>
      <c r="W52">
        <f t="shared" si="34"/>
        <v>1</v>
      </c>
      <c r="X52" t="str">
        <f t="shared" si="35"/>
        <v/>
      </c>
      <c r="Y52">
        <f t="shared" si="36"/>
        <v>1</v>
      </c>
      <c r="Z52">
        <f t="shared" si="37"/>
        <v>1</v>
      </c>
      <c r="AA52">
        <f t="shared" si="38"/>
        <v>1</v>
      </c>
      <c r="AB52">
        <f t="shared" si="39"/>
        <v>1</v>
      </c>
      <c r="AC52" t="str">
        <f>IF($AP52="Competitive",IF(J52="","",IF(J52=MAX($D52:$L52),1,0)),IF(J52="","",IF(J52=$AO52,1,0)))</f>
        <v/>
      </c>
      <c r="AD52" t="str">
        <f>IF($AP52="Competitive",IF(K52="","",IF(K52=MAX($D52:$L52),1,0)),IF(K52="","",IF(K52=$AO52,1,0)))</f>
        <v/>
      </c>
      <c r="AE52" t="str">
        <f t="shared" si="40"/>
        <v/>
      </c>
      <c r="AF52">
        <f t="shared" si="41"/>
        <v>1</v>
      </c>
      <c r="AG52">
        <f t="shared" si="42"/>
        <v>0</v>
      </c>
      <c r="AH52">
        <f t="shared" si="43"/>
        <v>1</v>
      </c>
      <c r="AI52">
        <f t="shared" si="44"/>
        <v>1</v>
      </c>
      <c r="AJ52">
        <f t="shared" si="45"/>
        <v>1</v>
      </c>
      <c r="AK52">
        <f t="shared" si="46"/>
        <v>1</v>
      </c>
      <c r="AL52">
        <f t="shared" si="47"/>
        <v>0</v>
      </c>
      <c r="AM52">
        <f t="shared" si="47"/>
        <v>0</v>
      </c>
      <c r="AN52">
        <f t="shared" si="48"/>
        <v>0</v>
      </c>
      <c r="AO52">
        <f t="shared" si="49"/>
        <v>5</v>
      </c>
      <c r="AP52" t="s">
        <v>62</v>
      </c>
      <c r="AQ52">
        <f>VLOOKUP($B52,Categories!$A$2:$O$48,2,0)</f>
        <v>0</v>
      </c>
      <c r="AR52">
        <f>VLOOKUP($B52,Categories!$A$2:$O$48,3,0)</f>
        <v>0</v>
      </c>
      <c r="AS52">
        <f>VLOOKUP($B52,Categories!$A$2:$O$48,4,0)</f>
        <v>0</v>
      </c>
      <c r="AT52">
        <f>VLOOKUP($B52,Categories!$A$2:$O$48,5,0)</f>
        <v>0</v>
      </c>
      <c r="AU52">
        <f>VLOOKUP($B52,Categories!$A$2:$O$48,6,0)</f>
        <v>0</v>
      </c>
      <c r="AV52">
        <f>VLOOKUP($B52,Categories!$A$2:$O$48,7,0)</f>
        <v>0</v>
      </c>
      <c r="AW52">
        <f>VLOOKUP($B52,Categories!$A$2:$O$48,8,0)</f>
        <v>0</v>
      </c>
      <c r="AX52">
        <f>VLOOKUP($B52,Categories!$A$2:$O$48,9,0)</f>
        <v>1</v>
      </c>
      <c r="AY52">
        <f>VLOOKUP($B52,Categories!$A$2:$O$48,10,0)</f>
        <v>0</v>
      </c>
      <c r="AZ52">
        <f>VLOOKUP($B52,Categories!$A$2:$O$48,11,0)</f>
        <v>1</v>
      </c>
      <c r="BA52">
        <f>VLOOKUP($B52,Categories!$A$2:$O$48,12,0)</f>
        <v>0</v>
      </c>
      <c r="BB52">
        <f>VLOOKUP($B52,Categories!$A$2:$O$48,13,0)</f>
        <v>0</v>
      </c>
      <c r="BC52">
        <f>VLOOKUP($B52,Categories!$A$2:$O$48,14,0)</f>
        <v>0</v>
      </c>
      <c r="BD52">
        <f>VLOOKUP($B52,Categories!$A$2:$O$48,15,0)</f>
        <v>1</v>
      </c>
      <c r="BE52">
        <f>VLOOKUP($B52,Categories!$A$2:$Z$48,16,0)</f>
        <v>3.01</v>
      </c>
      <c r="BF52">
        <f t="shared" si="50"/>
        <v>0</v>
      </c>
    </row>
    <row r="53" spans="1:58" x14ac:dyDescent="0.25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M53" t="str">
        <f t="shared" si="0"/>
        <v>ELT</v>
      </c>
      <c r="N53" t="str">
        <f t="shared" si="26"/>
        <v/>
      </c>
      <c r="O53" t="str">
        <f t="shared" si="27"/>
        <v/>
      </c>
      <c r="P53">
        <f t="shared" si="28"/>
        <v>0</v>
      </c>
      <c r="Q53">
        <f t="shared" si="29"/>
        <v>1</v>
      </c>
      <c r="R53">
        <f t="shared" si="30"/>
        <v>0</v>
      </c>
      <c r="S53" t="str">
        <f t="shared" si="31"/>
        <v/>
      </c>
      <c r="T53" t="str">
        <f t="shared" si="32"/>
        <v/>
      </c>
      <c r="U53" t="str">
        <f t="shared" si="32"/>
        <v/>
      </c>
      <c r="V53" t="str">
        <f t="shared" si="33"/>
        <v/>
      </c>
      <c r="W53" t="str">
        <f t="shared" si="34"/>
        <v/>
      </c>
      <c r="X53" t="str">
        <f t="shared" si="35"/>
        <v/>
      </c>
      <c r="Y53">
        <f t="shared" si="36"/>
        <v>1</v>
      </c>
      <c r="Z53">
        <f t="shared" si="37"/>
        <v>0</v>
      </c>
      <c r="AA53">
        <f t="shared" si="38"/>
        <v>0</v>
      </c>
      <c r="AB53" t="str">
        <f t="shared" si="39"/>
        <v/>
      </c>
      <c r="AC53" t="str">
        <f>IF($AP53="Competitive",IF(J53="","",IF(J53=MAX($D53:$L53),1,0)),IF(J53="","",IF(J53=$AO53,1,0)))</f>
        <v/>
      </c>
      <c r="AD53" t="str">
        <f>IF($AP53="Competitive",IF(K53="","",IF(K53=MAX($D53:$L53),1,0)),IF(K53="","",IF(K53=$AO53,1,0)))</f>
        <v/>
      </c>
      <c r="AE53" t="str">
        <f t="shared" si="40"/>
        <v/>
      </c>
      <c r="AF53">
        <f t="shared" si="41"/>
        <v>0</v>
      </c>
      <c r="AG53">
        <f t="shared" si="42"/>
        <v>0</v>
      </c>
      <c r="AH53">
        <f t="shared" si="43"/>
        <v>1</v>
      </c>
      <c r="AI53">
        <f t="shared" si="44"/>
        <v>1</v>
      </c>
      <c r="AJ53">
        <f t="shared" si="45"/>
        <v>1</v>
      </c>
      <c r="AK53">
        <f t="shared" si="46"/>
        <v>0</v>
      </c>
      <c r="AL53">
        <f t="shared" si="47"/>
        <v>0</v>
      </c>
      <c r="AM53">
        <f t="shared" si="47"/>
        <v>0</v>
      </c>
      <c r="AN53">
        <f t="shared" si="48"/>
        <v>0</v>
      </c>
      <c r="AO53">
        <f t="shared" si="49"/>
        <v>3</v>
      </c>
      <c r="AP53" t="s">
        <v>63</v>
      </c>
      <c r="AQ53">
        <f>VLOOKUP($B53,Categories!$A$2:$O$48,2,0)</f>
        <v>0</v>
      </c>
      <c r="AR53">
        <f>VLOOKUP($B53,Categories!$A$2:$O$48,3,0)</f>
        <v>1</v>
      </c>
      <c r="AS53">
        <f>VLOOKUP($B53,Categories!$A$2:$O$48,4,0)</f>
        <v>0</v>
      </c>
      <c r="AT53">
        <f>VLOOKUP($B53,Categories!$A$2:$O$48,5,0)</f>
        <v>0</v>
      </c>
      <c r="AU53">
        <f>VLOOKUP($B53,Categories!$A$2:$O$48,6,0)</f>
        <v>0</v>
      </c>
      <c r="AV53">
        <f>VLOOKUP($B53,Categories!$A$2:$O$48,7,0)</f>
        <v>0</v>
      </c>
      <c r="AW53">
        <f>VLOOKUP($B53,Categories!$A$2:$O$48,8,0)</f>
        <v>1</v>
      </c>
      <c r="AX53">
        <f>VLOOKUP($B53,Categories!$A$2:$O$48,9,0)</f>
        <v>0</v>
      </c>
      <c r="AY53">
        <f>VLOOKUP($B53,Categories!$A$2:$O$48,10,0)</f>
        <v>0</v>
      </c>
      <c r="AZ53">
        <f>VLOOKUP($B53,Categories!$A$2:$O$48,11,0)</f>
        <v>0</v>
      </c>
      <c r="BA53">
        <f>VLOOKUP($B53,Categories!$A$2:$O$48,12,0)</f>
        <v>0</v>
      </c>
      <c r="BB53">
        <f>VLOOKUP($B53,Categories!$A$2:$O$48,13,0)</f>
        <v>0</v>
      </c>
      <c r="BC53">
        <f>VLOOKUP($B53,Categories!$A$2:$O$48,14,0)</f>
        <v>0</v>
      </c>
      <c r="BD53">
        <f>VLOOKUP($B53,Categories!$A$2:$O$48,15,0)</f>
        <v>0</v>
      </c>
      <c r="BE53">
        <f>VLOOKUP($B53,Categories!$A$2:$Z$48,16,0)</f>
        <v>3.66</v>
      </c>
      <c r="BF53">
        <f t="shared" si="50"/>
        <v>1</v>
      </c>
    </row>
    <row r="54" spans="1:58" x14ac:dyDescent="0.25">
      <c r="A54" s="1">
        <v>43865</v>
      </c>
      <c r="B54" t="s">
        <v>81</v>
      </c>
      <c r="C54" t="s">
        <v>38</v>
      </c>
      <c r="F54">
        <v>3</v>
      </c>
      <c r="G54">
        <v>1</v>
      </c>
      <c r="H54">
        <v>2</v>
      </c>
      <c r="M54" t="str">
        <f t="shared" si="0"/>
        <v>ELT</v>
      </c>
      <c r="N54" t="str">
        <f t="shared" si="26"/>
        <v/>
      </c>
      <c r="O54" t="str">
        <f t="shared" si="27"/>
        <v/>
      </c>
      <c r="P54">
        <f t="shared" si="28"/>
        <v>0</v>
      </c>
      <c r="Q54">
        <f t="shared" si="29"/>
        <v>1</v>
      </c>
      <c r="R54">
        <f t="shared" si="30"/>
        <v>0</v>
      </c>
      <c r="S54" t="str">
        <f t="shared" si="31"/>
        <v/>
      </c>
      <c r="T54" t="str">
        <f t="shared" si="32"/>
        <v/>
      </c>
      <c r="U54" t="str">
        <f t="shared" si="32"/>
        <v/>
      </c>
      <c r="V54" t="str">
        <f t="shared" si="33"/>
        <v/>
      </c>
      <c r="W54" t="str">
        <f t="shared" si="34"/>
        <v/>
      </c>
      <c r="X54" t="str">
        <f t="shared" si="35"/>
        <v/>
      </c>
      <c r="Y54">
        <f t="shared" si="36"/>
        <v>1</v>
      </c>
      <c r="Z54">
        <f t="shared" si="37"/>
        <v>0</v>
      </c>
      <c r="AA54">
        <f t="shared" si="38"/>
        <v>0</v>
      </c>
      <c r="AB54" t="str">
        <f t="shared" si="39"/>
        <v/>
      </c>
      <c r="AC54" t="str">
        <f>IF($AP54="Competitive",IF(J54="","",IF(J54=MAX($D54:$L54),1,0)),IF(J54="","",IF(J54=$AO54,1,0)))</f>
        <v/>
      </c>
      <c r="AD54" t="str">
        <f>IF($AP54="Competitive",IF(K54="","",IF(K54=MAX($D54:$L54),1,0)),IF(K54="","",IF(K54=$AO54,1,0)))</f>
        <v/>
      </c>
      <c r="AE54" t="str">
        <f t="shared" si="40"/>
        <v/>
      </c>
      <c r="AF54">
        <f t="shared" si="41"/>
        <v>0</v>
      </c>
      <c r="AG54">
        <f t="shared" si="42"/>
        <v>0</v>
      </c>
      <c r="AH54">
        <f t="shared" si="43"/>
        <v>1</v>
      </c>
      <c r="AI54">
        <f t="shared" si="44"/>
        <v>1</v>
      </c>
      <c r="AJ54">
        <f t="shared" si="45"/>
        <v>1</v>
      </c>
      <c r="AK54">
        <f t="shared" si="46"/>
        <v>0</v>
      </c>
      <c r="AL54">
        <f t="shared" si="47"/>
        <v>0</v>
      </c>
      <c r="AM54">
        <f t="shared" si="47"/>
        <v>0</v>
      </c>
      <c r="AN54">
        <f t="shared" si="48"/>
        <v>0</v>
      </c>
      <c r="AO54">
        <f t="shared" si="49"/>
        <v>3</v>
      </c>
      <c r="AP54" t="s">
        <v>63</v>
      </c>
      <c r="AQ54">
        <f>VLOOKUP($B54,Categories!$A$2:$O$48,2,0)</f>
        <v>0</v>
      </c>
      <c r="AR54">
        <f>VLOOKUP($B54,Categories!$A$2:$O$48,3,0)</f>
        <v>1</v>
      </c>
      <c r="AS54">
        <f>VLOOKUP($B54,Categories!$A$2:$O$48,4,0)</f>
        <v>0</v>
      </c>
      <c r="AT54">
        <f>VLOOKUP($B54,Categories!$A$2:$O$48,5,0)</f>
        <v>0</v>
      </c>
      <c r="AU54">
        <f>VLOOKUP($B54,Categories!$A$2:$O$48,6,0)</f>
        <v>0</v>
      </c>
      <c r="AV54">
        <f>VLOOKUP($B54,Categories!$A$2:$O$48,7,0)</f>
        <v>0</v>
      </c>
      <c r="AW54">
        <f>VLOOKUP($B54,Categories!$A$2:$O$48,8,0)</f>
        <v>1</v>
      </c>
      <c r="AX54">
        <f>VLOOKUP($B54,Categories!$A$2:$O$48,9,0)</f>
        <v>0</v>
      </c>
      <c r="AY54">
        <f>VLOOKUP($B54,Categories!$A$2:$O$48,10,0)</f>
        <v>0</v>
      </c>
      <c r="AZ54">
        <f>VLOOKUP($B54,Categories!$A$2:$O$48,11,0)</f>
        <v>0</v>
      </c>
      <c r="BA54">
        <f>VLOOKUP($B54,Categories!$A$2:$O$48,12,0)</f>
        <v>0</v>
      </c>
      <c r="BB54">
        <f>VLOOKUP($B54,Categories!$A$2:$O$48,13,0)</f>
        <v>0</v>
      </c>
      <c r="BC54">
        <f>VLOOKUP($B54,Categories!$A$2:$O$48,14,0)</f>
        <v>0</v>
      </c>
      <c r="BD54">
        <f>VLOOKUP($B54,Categories!$A$2:$O$48,15,0)</f>
        <v>0</v>
      </c>
      <c r="BE54">
        <f>VLOOKUP($B54,Categories!$A$2:$Z$48,16,0)</f>
        <v>3.66</v>
      </c>
      <c r="BF54">
        <f t="shared" si="50"/>
        <v>0</v>
      </c>
    </row>
    <row r="55" spans="1:58" x14ac:dyDescent="0.25">
      <c r="A55" s="1">
        <v>43865</v>
      </c>
      <c r="B55" t="s">
        <v>178</v>
      </c>
      <c r="C55" t="s">
        <v>38</v>
      </c>
      <c r="F55">
        <v>1</v>
      </c>
      <c r="G55">
        <v>3</v>
      </c>
      <c r="H55">
        <v>2</v>
      </c>
      <c r="M55" t="str">
        <f t="shared" si="0"/>
        <v>ELT</v>
      </c>
      <c r="N55" t="str">
        <f t="shared" si="26"/>
        <v/>
      </c>
      <c r="O55" t="str">
        <f t="shared" si="27"/>
        <v/>
      </c>
      <c r="P55">
        <f t="shared" si="28"/>
        <v>1</v>
      </c>
      <c r="Q55">
        <f t="shared" si="29"/>
        <v>0</v>
      </c>
      <c r="R55">
        <f t="shared" si="30"/>
        <v>0</v>
      </c>
      <c r="S55" t="str">
        <f t="shared" si="31"/>
        <v/>
      </c>
      <c r="T55" t="str">
        <f t="shared" si="32"/>
        <v/>
      </c>
      <c r="U55" t="str">
        <f t="shared" si="32"/>
        <v/>
      </c>
      <c r="V55" t="str">
        <f t="shared" si="33"/>
        <v/>
      </c>
      <c r="W55" t="str">
        <f t="shared" si="34"/>
        <v/>
      </c>
      <c r="X55" t="str">
        <f t="shared" si="35"/>
        <v/>
      </c>
      <c r="Y55">
        <f t="shared" si="36"/>
        <v>0</v>
      </c>
      <c r="Z55">
        <f t="shared" si="37"/>
        <v>1</v>
      </c>
      <c r="AA55">
        <f t="shared" si="38"/>
        <v>0</v>
      </c>
      <c r="AB55" t="str">
        <f t="shared" si="39"/>
        <v/>
      </c>
      <c r="AC55" t="str">
        <f>IF($AP55="Competitive",IF(J55="","",IF(J55=MAX($D55:$L55),1,0)),IF(J55="","",IF(J55=$AO55,1,0)))</f>
        <v/>
      </c>
      <c r="AD55" t="str">
        <f>IF($AP55="Competitive",IF(K55="","",IF(K55=MAX($D55:$L55),1,0)),IF(K55="","",IF(K55=$AO55,1,0)))</f>
        <v/>
      </c>
      <c r="AE55" t="str">
        <f t="shared" si="40"/>
        <v/>
      </c>
      <c r="AF55">
        <f t="shared" si="41"/>
        <v>0</v>
      </c>
      <c r="AG55">
        <f t="shared" si="42"/>
        <v>0</v>
      </c>
      <c r="AH55">
        <f t="shared" si="43"/>
        <v>1</v>
      </c>
      <c r="AI55">
        <f t="shared" si="44"/>
        <v>1</v>
      </c>
      <c r="AJ55">
        <f t="shared" si="45"/>
        <v>1</v>
      </c>
      <c r="AK55">
        <f t="shared" si="46"/>
        <v>0</v>
      </c>
      <c r="AL55">
        <f t="shared" si="47"/>
        <v>0</v>
      </c>
      <c r="AM55">
        <f t="shared" si="47"/>
        <v>0</v>
      </c>
      <c r="AN55">
        <f t="shared" si="48"/>
        <v>0</v>
      </c>
      <c r="AO55">
        <f t="shared" si="49"/>
        <v>3</v>
      </c>
      <c r="AP55" t="s">
        <v>63</v>
      </c>
      <c r="AQ55">
        <f>VLOOKUP($B55,Categories!$A$2:$O$48,2,0)</f>
        <v>0</v>
      </c>
      <c r="AR55">
        <f>VLOOKUP($B55,Categories!$A$2:$O$48,3,0)</f>
        <v>0</v>
      </c>
      <c r="AS55">
        <f>VLOOKUP($B55,Categories!$A$2:$O$48,4,0)</f>
        <v>0</v>
      </c>
      <c r="AT55">
        <f>VLOOKUP($B55,Categories!$A$2:$O$48,5,0)</f>
        <v>0</v>
      </c>
      <c r="AU55">
        <f>VLOOKUP($B55,Categories!$A$2:$O$48,6,0)</f>
        <v>0</v>
      </c>
      <c r="AV55">
        <f>VLOOKUP($B55,Categories!$A$2:$O$48,7,0)</f>
        <v>0</v>
      </c>
      <c r="AW55">
        <f>VLOOKUP($B55,Categories!$A$2:$O$48,8,0)</f>
        <v>0</v>
      </c>
      <c r="AX55">
        <f>VLOOKUP($B55,Categories!$A$2:$O$48,9,0)</f>
        <v>0</v>
      </c>
      <c r="AY55">
        <f>VLOOKUP($B55,Categories!$A$2:$O$48,10,0)</f>
        <v>1</v>
      </c>
      <c r="AZ55">
        <f>VLOOKUP($B55,Categories!$A$2:$O$48,11,0)</f>
        <v>1</v>
      </c>
      <c r="BA55">
        <f>VLOOKUP($B55,Categories!$A$2:$O$48,12,0)</f>
        <v>0</v>
      </c>
      <c r="BB55">
        <f>VLOOKUP($B55,Categories!$A$2:$O$48,13,0)</f>
        <v>0</v>
      </c>
      <c r="BC55">
        <f>VLOOKUP($B55,Categories!$A$2:$O$48,14,0)</f>
        <v>0</v>
      </c>
      <c r="BD55">
        <f>VLOOKUP($B55,Categories!$A$2:$O$48,15,0)</f>
        <v>0</v>
      </c>
      <c r="BE55">
        <f>VLOOKUP($B55,Categories!$A$2:$Z$48,16,0)</f>
        <v>1.94</v>
      </c>
      <c r="BF55">
        <f t="shared" si="50"/>
        <v>0</v>
      </c>
    </row>
    <row r="56" spans="1:58" x14ac:dyDescent="0.25">
      <c r="A56" s="1">
        <v>43874</v>
      </c>
      <c r="B56" t="s">
        <v>88</v>
      </c>
      <c r="C56" t="s">
        <v>5</v>
      </c>
      <c r="D56">
        <v>2</v>
      </c>
      <c r="G56">
        <v>1</v>
      </c>
      <c r="H56">
        <v>3</v>
      </c>
      <c r="M56" t="str">
        <f t="shared" si="0"/>
        <v>JLT</v>
      </c>
      <c r="N56">
        <f t="shared" si="26"/>
        <v>0</v>
      </c>
      <c r="O56" t="str">
        <f t="shared" si="27"/>
        <v/>
      </c>
      <c r="P56" t="str">
        <f t="shared" si="28"/>
        <v/>
      </c>
      <c r="Q56">
        <f t="shared" si="29"/>
        <v>1</v>
      </c>
      <c r="R56">
        <f t="shared" si="30"/>
        <v>0</v>
      </c>
      <c r="S56" t="str">
        <f t="shared" si="31"/>
        <v/>
      </c>
      <c r="T56" t="str">
        <f t="shared" si="32"/>
        <v/>
      </c>
      <c r="U56" t="str">
        <f t="shared" si="32"/>
        <v/>
      </c>
      <c r="V56" t="str">
        <f t="shared" si="33"/>
        <v/>
      </c>
      <c r="W56">
        <f t="shared" si="34"/>
        <v>0</v>
      </c>
      <c r="X56" t="str">
        <f t="shared" si="35"/>
        <v/>
      </c>
      <c r="Y56" t="str">
        <f t="shared" si="36"/>
        <v/>
      </c>
      <c r="Z56">
        <f t="shared" si="37"/>
        <v>0</v>
      </c>
      <c r="AA56">
        <f t="shared" si="38"/>
        <v>1</v>
      </c>
      <c r="AB56" t="str">
        <f t="shared" si="39"/>
        <v/>
      </c>
      <c r="AC56" t="str">
        <f>IF($AP56="Competitive",IF(J56="","",IF(J56=MAX($D56:$L56),1,0)),IF(J56="","",IF(J56=$AO56,1,0)))</f>
        <v/>
      </c>
      <c r="AD56" t="str">
        <f>IF($AP56="Competitive",IF(K56="","",IF(K56=MAX($D56:$L56),1,0)),IF(K56="","",IF(K56=$AO56,1,0)))</f>
        <v/>
      </c>
      <c r="AE56" t="str">
        <f t="shared" si="40"/>
        <v/>
      </c>
      <c r="AF56">
        <f t="shared" si="41"/>
        <v>1</v>
      </c>
      <c r="AG56">
        <f t="shared" si="42"/>
        <v>0</v>
      </c>
      <c r="AH56">
        <f t="shared" si="43"/>
        <v>0</v>
      </c>
      <c r="AI56">
        <f t="shared" si="44"/>
        <v>1</v>
      </c>
      <c r="AJ56">
        <f t="shared" si="45"/>
        <v>1</v>
      </c>
      <c r="AK56">
        <f t="shared" si="46"/>
        <v>0</v>
      </c>
      <c r="AL56">
        <f t="shared" si="47"/>
        <v>0</v>
      </c>
      <c r="AM56">
        <f t="shared" si="47"/>
        <v>0</v>
      </c>
      <c r="AN56">
        <f t="shared" si="48"/>
        <v>0</v>
      </c>
      <c r="AO56">
        <f t="shared" si="49"/>
        <v>3</v>
      </c>
      <c r="AP56" t="s">
        <v>63</v>
      </c>
      <c r="AQ56">
        <f>VLOOKUP($B56,Categories!$A$2:$O$48,2,0)</f>
        <v>0</v>
      </c>
      <c r="AR56">
        <f>VLOOKUP($B56,Categories!$A$2:$O$48,3,0)</f>
        <v>0</v>
      </c>
      <c r="AS56">
        <f>VLOOKUP($B56,Categories!$A$2:$O$48,4,0)</f>
        <v>1</v>
      </c>
      <c r="AT56">
        <f>VLOOKUP($B56,Categories!$A$2:$O$48,5,0)</f>
        <v>0</v>
      </c>
      <c r="AU56">
        <f>VLOOKUP($B56,Categories!$A$2:$O$48,6,0)</f>
        <v>1</v>
      </c>
      <c r="AV56">
        <f>VLOOKUP($B56,Categories!$A$2:$O$48,7,0)</f>
        <v>0</v>
      </c>
      <c r="AW56">
        <f>VLOOKUP($B56,Categories!$A$2:$O$48,8,0)</f>
        <v>1</v>
      </c>
      <c r="AX56">
        <f>VLOOKUP($B56,Categories!$A$2:$O$48,9,0)</f>
        <v>1</v>
      </c>
      <c r="AY56">
        <f>VLOOKUP($B56,Categories!$A$2:$O$48,10,0)</f>
        <v>0</v>
      </c>
      <c r="AZ56">
        <f>VLOOKUP($B56,Categories!$A$2:$O$48,11,0)</f>
        <v>0</v>
      </c>
      <c r="BA56">
        <f>VLOOKUP($B56,Categories!$A$2:$O$48,12,0)</f>
        <v>0</v>
      </c>
      <c r="BB56">
        <f>VLOOKUP($B56,Categories!$A$2:$O$48,13,0)</f>
        <v>0</v>
      </c>
      <c r="BC56">
        <f>VLOOKUP($B56,Categories!$A$2:$O$48,14,0)</f>
        <v>0</v>
      </c>
      <c r="BD56">
        <f>VLOOKUP($B56,Categories!$A$2:$O$48,15,0)</f>
        <v>0</v>
      </c>
      <c r="BE56">
        <f>VLOOKUP($B56,Categories!$A$2:$Z$48,16,0)</f>
        <v>3.7</v>
      </c>
      <c r="BF56">
        <f t="shared" si="50"/>
        <v>1</v>
      </c>
    </row>
    <row r="57" spans="1:58" x14ac:dyDescent="0.25">
      <c r="A57" s="1">
        <v>43874</v>
      </c>
      <c r="B57" t="s">
        <v>88</v>
      </c>
      <c r="C57" t="s">
        <v>5</v>
      </c>
      <c r="D57">
        <v>2</v>
      </c>
      <c r="G57">
        <v>3</v>
      </c>
      <c r="H57">
        <v>1</v>
      </c>
      <c r="M57" t="str">
        <f t="shared" si="0"/>
        <v>JLT</v>
      </c>
      <c r="N57">
        <f t="shared" si="26"/>
        <v>0</v>
      </c>
      <c r="O57" t="str">
        <f t="shared" si="27"/>
        <v/>
      </c>
      <c r="P57" t="str">
        <f t="shared" si="28"/>
        <v/>
      </c>
      <c r="Q57">
        <f t="shared" si="29"/>
        <v>0</v>
      </c>
      <c r="R57">
        <f t="shared" si="30"/>
        <v>1</v>
      </c>
      <c r="S57" t="str">
        <f t="shared" si="31"/>
        <v/>
      </c>
      <c r="T57" t="str">
        <f t="shared" si="32"/>
        <v/>
      </c>
      <c r="U57" t="str">
        <f t="shared" si="32"/>
        <v/>
      </c>
      <c r="V57" t="str">
        <f t="shared" si="33"/>
        <v/>
      </c>
      <c r="W57">
        <f t="shared" si="34"/>
        <v>0</v>
      </c>
      <c r="X57" t="str">
        <f t="shared" si="35"/>
        <v/>
      </c>
      <c r="Y57" t="str">
        <f t="shared" si="36"/>
        <v/>
      </c>
      <c r="Z57">
        <f t="shared" si="37"/>
        <v>1</v>
      </c>
      <c r="AA57">
        <f t="shared" si="38"/>
        <v>0</v>
      </c>
      <c r="AB57" t="str">
        <f t="shared" si="39"/>
        <v/>
      </c>
      <c r="AC57" t="str">
        <f>IF($AP57="Competitive",IF(J57="","",IF(J57=MAX($D57:$L57),1,0)),IF(J57="","",IF(J57=$AO57,1,0)))</f>
        <v/>
      </c>
      <c r="AD57" t="str">
        <f>IF($AP57="Competitive",IF(K57="","",IF(K57=MAX($D57:$L57),1,0)),IF(K57="","",IF(K57=$AO57,1,0)))</f>
        <v/>
      </c>
      <c r="AE57" t="str">
        <f t="shared" si="40"/>
        <v/>
      </c>
      <c r="AF57">
        <f t="shared" si="41"/>
        <v>1</v>
      </c>
      <c r="AG57">
        <f t="shared" si="42"/>
        <v>0</v>
      </c>
      <c r="AH57">
        <f t="shared" si="43"/>
        <v>0</v>
      </c>
      <c r="AI57">
        <f t="shared" si="44"/>
        <v>1</v>
      </c>
      <c r="AJ57">
        <f t="shared" si="45"/>
        <v>1</v>
      </c>
      <c r="AK57">
        <f t="shared" si="46"/>
        <v>0</v>
      </c>
      <c r="AL57">
        <f t="shared" si="47"/>
        <v>0</v>
      </c>
      <c r="AM57">
        <f t="shared" si="47"/>
        <v>0</v>
      </c>
      <c r="AN57">
        <f t="shared" si="48"/>
        <v>0</v>
      </c>
      <c r="AO57">
        <f t="shared" si="49"/>
        <v>3</v>
      </c>
      <c r="AP57" t="s">
        <v>63</v>
      </c>
      <c r="AQ57">
        <f>VLOOKUP($B57,Categories!$A$2:$O$48,2,0)</f>
        <v>0</v>
      </c>
      <c r="AR57">
        <f>VLOOKUP($B57,Categories!$A$2:$O$48,3,0)</f>
        <v>0</v>
      </c>
      <c r="AS57">
        <f>VLOOKUP($B57,Categories!$A$2:$O$48,4,0)</f>
        <v>1</v>
      </c>
      <c r="AT57">
        <f>VLOOKUP($B57,Categories!$A$2:$O$48,5,0)</f>
        <v>0</v>
      </c>
      <c r="AU57">
        <f>VLOOKUP($B57,Categories!$A$2:$O$48,6,0)</f>
        <v>1</v>
      </c>
      <c r="AV57">
        <f>VLOOKUP($B57,Categories!$A$2:$O$48,7,0)</f>
        <v>0</v>
      </c>
      <c r="AW57">
        <f>VLOOKUP($B57,Categories!$A$2:$O$48,8,0)</f>
        <v>1</v>
      </c>
      <c r="AX57">
        <f>VLOOKUP($B57,Categories!$A$2:$O$48,9,0)</f>
        <v>1</v>
      </c>
      <c r="AY57">
        <f>VLOOKUP($B57,Categories!$A$2:$O$48,10,0)</f>
        <v>0</v>
      </c>
      <c r="AZ57">
        <f>VLOOKUP($B57,Categories!$A$2:$O$48,11,0)</f>
        <v>0</v>
      </c>
      <c r="BA57">
        <f>VLOOKUP($B57,Categories!$A$2:$O$48,12,0)</f>
        <v>0</v>
      </c>
      <c r="BB57">
        <f>VLOOKUP($B57,Categories!$A$2:$O$48,13,0)</f>
        <v>0</v>
      </c>
      <c r="BC57">
        <f>VLOOKUP($B57,Categories!$A$2:$O$48,14,0)</f>
        <v>0</v>
      </c>
      <c r="BD57">
        <f>VLOOKUP($B57,Categories!$A$2:$O$48,15,0)</f>
        <v>0</v>
      </c>
      <c r="BE57">
        <f>VLOOKUP($B57,Categories!$A$2:$Z$48,16,0)</f>
        <v>3.7</v>
      </c>
      <c r="BF57">
        <f t="shared" si="50"/>
        <v>0</v>
      </c>
    </row>
    <row r="58" spans="1:58" x14ac:dyDescent="0.25">
      <c r="A58" s="1">
        <v>43879</v>
      </c>
      <c r="B58" t="s">
        <v>90</v>
      </c>
      <c r="C58" t="s">
        <v>38</v>
      </c>
      <c r="D58">
        <v>2</v>
      </c>
      <c r="F58">
        <v>3</v>
      </c>
      <c r="H58">
        <v>1</v>
      </c>
      <c r="M58" t="str">
        <f t="shared" si="0"/>
        <v>JET</v>
      </c>
      <c r="N58">
        <f t="shared" si="26"/>
        <v>0</v>
      </c>
      <c r="O58" t="str">
        <f t="shared" si="27"/>
        <v/>
      </c>
      <c r="P58">
        <f t="shared" si="28"/>
        <v>0</v>
      </c>
      <c r="Q58" t="str">
        <f t="shared" si="29"/>
        <v/>
      </c>
      <c r="R58">
        <f t="shared" si="30"/>
        <v>1</v>
      </c>
      <c r="S58" t="str">
        <f t="shared" si="31"/>
        <v/>
      </c>
      <c r="T58" t="str">
        <f t="shared" si="32"/>
        <v/>
      </c>
      <c r="U58" t="str">
        <f t="shared" si="32"/>
        <v/>
      </c>
      <c r="V58" t="str">
        <f t="shared" si="33"/>
        <v/>
      </c>
      <c r="W58">
        <f t="shared" si="34"/>
        <v>0</v>
      </c>
      <c r="X58" t="str">
        <f t="shared" si="35"/>
        <v/>
      </c>
      <c r="Y58">
        <f t="shared" si="36"/>
        <v>1</v>
      </c>
      <c r="Z58" t="str">
        <f t="shared" si="37"/>
        <v/>
      </c>
      <c r="AA58">
        <f t="shared" si="38"/>
        <v>0</v>
      </c>
      <c r="AB58" t="str">
        <f t="shared" si="39"/>
        <v/>
      </c>
      <c r="AC58" t="str">
        <f>IF($AP58="Competitive",IF(J58="","",IF(J58=MAX($D58:$L58),1,0)),IF(J58="","",IF(J58=$AO58,1,0)))</f>
        <v/>
      </c>
      <c r="AD58" t="str">
        <f>IF($AP58="Competitive",IF(K58="","",IF(K58=MAX($D58:$L58),1,0)),IF(K58="","",IF(K58=$AO58,1,0)))</f>
        <v/>
      </c>
      <c r="AE58" t="str">
        <f t="shared" si="40"/>
        <v/>
      </c>
      <c r="AF58">
        <f t="shared" si="41"/>
        <v>1</v>
      </c>
      <c r="AG58">
        <f t="shared" si="42"/>
        <v>0</v>
      </c>
      <c r="AH58">
        <f t="shared" si="43"/>
        <v>1</v>
      </c>
      <c r="AI58">
        <f t="shared" si="44"/>
        <v>0</v>
      </c>
      <c r="AJ58">
        <f t="shared" si="45"/>
        <v>1</v>
      </c>
      <c r="AK58">
        <f t="shared" si="46"/>
        <v>0</v>
      </c>
      <c r="AL58">
        <f t="shared" si="47"/>
        <v>0</v>
      </c>
      <c r="AM58">
        <f t="shared" si="47"/>
        <v>0</v>
      </c>
      <c r="AN58">
        <f t="shared" si="48"/>
        <v>0</v>
      </c>
      <c r="AO58">
        <f t="shared" si="49"/>
        <v>3</v>
      </c>
      <c r="AP58" t="s">
        <v>63</v>
      </c>
      <c r="AQ58">
        <f>VLOOKUP($B58,Categories!$A$2:$O$48,2,0)</f>
        <v>0</v>
      </c>
      <c r="AR58">
        <f>VLOOKUP($B58,Categories!$A$2:$O$48,3,0)</f>
        <v>1</v>
      </c>
      <c r="AS58">
        <f>VLOOKUP($B58,Categories!$A$2:$O$48,4,0)</f>
        <v>0</v>
      </c>
      <c r="AT58">
        <f>VLOOKUP($B58,Categories!$A$2:$O$48,5,0)</f>
        <v>0</v>
      </c>
      <c r="AU58">
        <f>VLOOKUP($B58,Categories!$A$2:$O$48,6,0)</f>
        <v>0</v>
      </c>
      <c r="AV58">
        <f>VLOOKUP($B58,Categories!$A$2:$O$48,7,0)</f>
        <v>0</v>
      </c>
      <c r="AW58">
        <f>VLOOKUP($B58,Categories!$A$2:$O$48,8,0)</f>
        <v>1</v>
      </c>
      <c r="AX58">
        <f>VLOOKUP($B58,Categories!$A$2:$O$48,9,0)</f>
        <v>0</v>
      </c>
      <c r="AY58">
        <f>VLOOKUP($B58,Categories!$A$2:$O$48,10,0)</f>
        <v>0</v>
      </c>
      <c r="AZ58">
        <f>VLOOKUP($B58,Categories!$A$2:$O$48,11,0)</f>
        <v>0</v>
      </c>
      <c r="BA58">
        <f>VLOOKUP($B58,Categories!$A$2:$O$48,12,0)</f>
        <v>0</v>
      </c>
      <c r="BB58">
        <f>VLOOKUP($B58,Categories!$A$2:$O$48,13,0)</f>
        <v>0</v>
      </c>
      <c r="BC58">
        <f>VLOOKUP($B58,Categories!$A$2:$O$48,14,0)</f>
        <v>0</v>
      </c>
      <c r="BD58">
        <f>VLOOKUP($B58,Categories!$A$2:$O$48,15,0)</f>
        <v>0</v>
      </c>
      <c r="BE58">
        <f>VLOOKUP($B58,Categories!$A$2:$Z$48,16,0)</f>
        <v>2.88</v>
      </c>
      <c r="BF58">
        <f t="shared" si="50"/>
        <v>1</v>
      </c>
    </row>
    <row r="59" spans="1:58" x14ac:dyDescent="0.25">
      <c r="A59" s="1">
        <v>43879</v>
      </c>
      <c r="B59" t="s">
        <v>90</v>
      </c>
      <c r="C59" t="s">
        <v>38</v>
      </c>
      <c r="D59">
        <v>1</v>
      </c>
      <c r="F59">
        <v>1</v>
      </c>
      <c r="H59">
        <v>3</v>
      </c>
      <c r="M59" t="str">
        <f t="shared" si="0"/>
        <v>JET</v>
      </c>
      <c r="N59">
        <f t="shared" si="26"/>
        <v>1</v>
      </c>
      <c r="O59" t="str">
        <f t="shared" si="27"/>
        <v/>
      </c>
      <c r="P59">
        <f t="shared" si="28"/>
        <v>1</v>
      </c>
      <c r="Q59" t="str">
        <f t="shared" si="29"/>
        <v/>
      </c>
      <c r="R59">
        <f t="shared" si="30"/>
        <v>0</v>
      </c>
      <c r="S59" t="str">
        <f t="shared" si="31"/>
        <v/>
      </c>
      <c r="T59" t="str">
        <f t="shared" si="32"/>
        <v/>
      </c>
      <c r="U59" t="str">
        <f t="shared" si="32"/>
        <v/>
      </c>
      <c r="V59" t="str">
        <f t="shared" si="33"/>
        <v/>
      </c>
      <c r="W59">
        <f t="shared" si="34"/>
        <v>0</v>
      </c>
      <c r="X59" t="str">
        <f t="shared" si="35"/>
        <v/>
      </c>
      <c r="Y59">
        <f t="shared" si="36"/>
        <v>0</v>
      </c>
      <c r="Z59" t="str">
        <f t="shared" si="37"/>
        <v/>
      </c>
      <c r="AA59">
        <f t="shared" si="38"/>
        <v>1</v>
      </c>
      <c r="AB59" t="str">
        <f t="shared" si="39"/>
        <v/>
      </c>
      <c r="AC59" t="str">
        <f>IF($AP59="Competitive",IF(J59="","",IF(J59=MAX($D59:$L59),1,0)),IF(J59="","",IF(J59=$AO59,1,0)))</f>
        <v/>
      </c>
      <c r="AD59" t="str">
        <f>IF($AP59="Competitive",IF(K59="","",IF(K59=MAX($D59:$L59),1,0)),IF(K59="","",IF(K59=$AO59,1,0)))</f>
        <v/>
      </c>
      <c r="AE59" t="str">
        <f t="shared" si="40"/>
        <v/>
      </c>
      <c r="AF59">
        <f t="shared" si="41"/>
        <v>1</v>
      </c>
      <c r="AG59">
        <f t="shared" si="42"/>
        <v>0</v>
      </c>
      <c r="AH59">
        <f t="shared" si="43"/>
        <v>1</v>
      </c>
      <c r="AI59">
        <f t="shared" si="44"/>
        <v>0</v>
      </c>
      <c r="AJ59">
        <f t="shared" si="45"/>
        <v>1</v>
      </c>
      <c r="AK59">
        <f t="shared" si="46"/>
        <v>0</v>
      </c>
      <c r="AL59">
        <f t="shared" si="47"/>
        <v>0</v>
      </c>
      <c r="AM59">
        <f t="shared" si="47"/>
        <v>0</v>
      </c>
      <c r="AN59">
        <f t="shared" si="48"/>
        <v>0</v>
      </c>
      <c r="AO59">
        <f t="shared" si="49"/>
        <v>3</v>
      </c>
      <c r="AP59" t="s">
        <v>63</v>
      </c>
      <c r="AQ59">
        <f>VLOOKUP($B59,Categories!$A$2:$O$48,2,0)</f>
        <v>0</v>
      </c>
      <c r="AR59">
        <f>VLOOKUP($B59,Categories!$A$2:$O$48,3,0)</f>
        <v>1</v>
      </c>
      <c r="AS59">
        <f>VLOOKUP($B59,Categories!$A$2:$O$48,4,0)</f>
        <v>0</v>
      </c>
      <c r="AT59">
        <f>VLOOKUP($B59,Categories!$A$2:$O$48,5,0)</f>
        <v>0</v>
      </c>
      <c r="AU59">
        <f>VLOOKUP($B59,Categories!$A$2:$O$48,6,0)</f>
        <v>0</v>
      </c>
      <c r="AV59">
        <f>VLOOKUP($B59,Categories!$A$2:$O$48,7,0)</f>
        <v>0</v>
      </c>
      <c r="AW59">
        <f>VLOOKUP($B59,Categories!$A$2:$O$48,8,0)</f>
        <v>1</v>
      </c>
      <c r="AX59">
        <f>VLOOKUP($B59,Categories!$A$2:$O$48,9,0)</f>
        <v>0</v>
      </c>
      <c r="AY59">
        <f>VLOOKUP($B59,Categories!$A$2:$O$48,10,0)</f>
        <v>0</v>
      </c>
      <c r="AZ59">
        <f>VLOOKUP($B59,Categories!$A$2:$O$48,11,0)</f>
        <v>0</v>
      </c>
      <c r="BA59">
        <f>VLOOKUP($B59,Categories!$A$2:$O$48,12,0)</f>
        <v>0</v>
      </c>
      <c r="BB59">
        <f>VLOOKUP($B59,Categories!$A$2:$O$48,13,0)</f>
        <v>0</v>
      </c>
      <c r="BC59">
        <f>VLOOKUP($B59,Categories!$A$2:$O$48,14,0)</f>
        <v>0</v>
      </c>
      <c r="BD59">
        <f>VLOOKUP($B59,Categories!$A$2:$O$48,15,0)</f>
        <v>0</v>
      </c>
      <c r="BE59">
        <f>VLOOKUP($B59,Categories!$A$2:$Z$48,16,0)</f>
        <v>2.88</v>
      </c>
      <c r="BF59">
        <f t="shared" si="50"/>
        <v>0</v>
      </c>
    </row>
    <row r="60" spans="1:58" x14ac:dyDescent="0.25">
      <c r="A60" s="1">
        <v>43879</v>
      </c>
      <c r="B60" t="s">
        <v>90</v>
      </c>
      <c r="C60" t="s">
        <v>38</v>
      </c>
      <c r="D60">
        <v>3</v>
      </c>
      <c r="F60">
        <v>2</v>
      </c>
      <c r="H60">
        <v>1</v>
      </c>
      <c r="M60" t="str">
        <f t="shared" si="0"/>
        <v>JET</v>
      </c>
      <c r="N60">
        <f t="shared" si="26"/>
        <v>0</v>
      </c>
      <c r="O60" t="str">
        <f t="shared" si="27"/>
        <v/>
      </c>
      <c r="P60">
        <f t="shared" si="28"/>
        <v>0</v>
      </c>
      <c r="Q60" t="str">
        <f t="shared" si="29"/>
        <v/>
      </c>
      <c r="R60">
        <f t="shared" si="30"/>
        <v>1</v>
      </c>
      <c r="S60" t="str">
        <f t="shared" si="31"/>
        <v/>
      </c>
      <c r="T60" t="str">
        <f t="shared" si="32"/>
        <v/>
      </c>
      <c r="U60" t="str">
        <f t="shared" si="32"/>
        <v/>
      </c>
      <c r="V60" t="str">
        <f t="shared" si="33"/>
        <v/>
      </c>
      <c r="W60">
        <f t="shared" si="34"/>
        <v>1</v>
      </c>
      <c r="X60" t="str">
        <f t="shared" si="35"/>
        <v/>
      </c>
      <c r="Y60">
        <f t="shared" si="36"/>
        <v>0</v>
      </c>
      <c r="Z60" t="str">
        <f t="shared" si="37"/>
        <v/>
      </c>
      <c r="AA60">
        <f t="shared" si="38"/>
        <v>0</v>
      </c>
      <c r="AB60" t="str">
        <f t="shared" si="39"/>
        <v/>
      </c>
      <c r="AC60" t="str">
        <f>IF($AP60="Competitive",IF(J60="","",IF(J60=MAX($D60:$L60),1,0)),IF(J60="","",IF(J60=$AO60,1,0)))</f>
        <v/>
      </c>
      <c r="AD60" t="str">
        <f>IF($AP60="Competitive",IF(K60="","",IF(K60=MAX($D60:$L60),1,0)),IF(K60="","",IF(K60=$AO60,1,0)))</f>
        <v/>
      </c>
      <c r="AE60" t="str">
        <f t="shared" si="40"/>
        <v/>
      </c>
      <c r="AF60">
        <f t="shared" si="41"/>
        <v>1</v>
      </c>
      <c r="AG60">
        <f t="shared" si="42"/>
        <v>0</v>
      </c>
      <c r="AH60">
        <f t="shared" si="43"/>
        <v>1</v>
      </c>
      <c r="AI60">
        <f t="shared" si="44"/>
        <v>0</v>
      </c>
      <c r="AJ60">
        <f t="shared" si="45"/>
        <v>1</v>
      </c>
      <c r="AK60">
        <f t="shared" si="46"/>
        <v>0</v>
      </c>
      <c r="AL60">
        <f t="shared" si="47"/>
        <v>0</v>
      </c>
      <c r="AM60">
        <f t="shared" si="47"/>
        <v>0</v>
      </c>
      <c r="AN60">
        <f t="shared" si="48"/>
        <v>0</v>
      </c>
      <c r="AO60">
        <f t="shared" si="49"/>
        <v>3</v>
      </c>
      <c r="AP60" t="s">
        <v>63</v>
      </c>
      <c r="AQ60">
        <f>VLOOKUP($B60,Categories!$A$2:$O$48,2,0)</f>
        <v>0</v>
      </c>
      <c r="AR60">
        <f>VLOOKUP($B60,Categories!$A$2:$O$48,3,0)</f>
        <v>1</v>
      </c>
      <c r="AS60">
        <f>VLOOKUP($B60,Categories!$A$2:$O$48,4,0)</f>
        <v>0</v>
      </c>
      <c r="AT60">
        <f>VLOOKUP($B60,Categories!$A$2:$O$48,5,0)</f>
        <v>0</v>
      </c>
      <c r="AU60">
        <f>VLOOKUP($B60,Categories!$A$2:$O$48,6,0)</f>
        <v>0</v>
      </c>
      <c r="AV60">
        <f>VLOOKUP($B60,Categories!$A$2:$O$48,7,0)</f>
        <v>0</v>
      </c>
      <c r="AW60">
        <f>VLOOKUP($B60,Categories!$A$2:$O$48,8,0)</f>
        <v>1</v>
      </c>
      <c r="AX60">
        <f>VLOOKUP($B60,Categories!$A$2:$O$48,9,0)</f>
        <v>0</v>
      </c>
      <c r="AY60">
        <f>VLOOKUP($B60,Categories!$A$2:$O$48,10,0)</f>
        <v>0</v>
      </c>
      <c r="AZ60">
        <f>VLOOKUP($B60,Categories!$A$2:$O$48,11,0)</f>
        <v>0</v>
      </c>
      <c r="BA60">
        <f>VLOOKUP($B60,Categories!$A$2:$O$48,12,0)</f>
        <v>0</v>
      </c>
      <c r="BB60">
        <f>VLOOKUP($B60,Categories!$A$2:$O$48,13,0)</f>
        <v>0</v>
      </c>
      <c r="BC60">
        <f>VLOOKUP($B60,Categories!$A$2:$O$48,14,0)</f>
        <v>0</v>
      </c>
      <c r="BD60">
        <f>VLOOKUP($B60,Categories!$A$2:$O$48,15,0)</f>
        <v>0</v>
      </c>
      <c r="BE60">
        <f>VLOOKUP($B60,Categories!$A$2:$Z$48,16,0)</f>
        <v>2.88</v>
      </c>
      <c r="BF60">
        <f t="shared" si="50"/>
        <v>0</v>
      </c>
    </row>
    <row r="61" spans="1:58" x14ac:dyDescent="0.25">
      <c r="A61" s="1">
        <v>43894</v>
      </c>
      <c r="B61" t="s">
        <v>91</v>
      </c>
      <c r="C61" t="s">
        <v>5</v>
      </c>
      <c r="D61">
        <v>1</v>
      </c>
      <c r="G61">
        <v>3</v>
      </c>
      <c r="H61">
        <v>2</v>
      </c>
      <c r="M61" t="str">
        <f t="shared" si="0"/>
        <v>JLT</v>
      </c>
      <c r="N61">
        <f t="shared" si="26"/>
        <v>1</v>
      </c>
      <c r="O61" t="str">
        <f t="shared" si="27"/>
        <v/>
      </c>
      <c r="P61" t="str">
        <f t="shared" si="28"/>
        <v/>
      </c>
      <c r="Q61">
        <f t="shared" si="29"/>
        <v>0</v>
      </c>
      <c r="R61">
        <f t="shared" si="30"/>
        <v>0</v>
      </c>
      <c r="S61" t="str">
        <f t="shared" si="31"/>
        <v/>
      </c>
      <c r="T61" t="str">
        <f t="shared" si="32"/>
        <v/>
      </c>
      <c r="U61" t="str">
        <f t="shared" si="32"/>
        <v/>
      </c>
      <c r="V61" t="str">
        <f t="shared" si="33"/>
        <v/>
      </c>
      <c r="W61">
        <f t="shared" si="34"/>
        <v>0</v>
      </c>
      <c r="X61" t="str">
        <f t="shared" si="35"/>
        <v/>
      </c>
      <c r="Y61" t="str">
        <f t="shared" si="36"/>
        <v/>
      </c>
      <c r="Z61">
        <f t="shared" si="37"/>
        <v>1</v>
      </c>
      <c r="AA61">
        <f t="shared" si="38"/>
        <v>0</v>
      </c>
      <c r="AB61" t="str">
        <f t="shared" si="39"/>
        <v/>
      </c>
      <c r="AC61" t="str">
        <f>IF($AP61="Competitive",IF(J61="","",IF(J61=MAX($D61:$L61),1,0)),IF(J61="","",IF(J61=$AO61,1,0)))</f>
        <v/>
      </c>
      <c r="AD61" t="str">
        <f>IF($AP61="Competitive",IF(K61="","",IF(K61=MAX($D61:$L61),1,0)),IF(K61="","",IF(K61=$AO61,1,0)))</f>
        <v/>
      </c>
      <c r="AE61" t="str">
        <f t="shared" si="40"/>
        <v/>
      </c>
      <c r="AF61">
        <f t="shared" si="41"/>
        <v>1</v>
      </c>
      <c r="AG61">
        <f t="shared" si="42"/>
        <v>0</v>
      </c>
      <c r="AH61">
        <f t="shared" si="43"/>
        <v>0</v>
      </c>
      <c r="AI61">
        <f t="shared" si="44"/>
        <v>1</v>
      </c>
      <c r="AJ61">
        <f t="shared" si="45"/>
        <v>1</v>
      </c>
      <c r="AK61">
        <f t="shared" si="46"/>
        <v>0</v>
      </c>
      <c r="AL61">
        <f t="shared" si="47"/>
        <v>0</v>
      </c>
      <c r="AM61">
        <f t="shared" si="47"/>
        <v>0</v>
      </c>
      <c r="AN61">
        <f t="shared" si="48"/>
        <v>0</v>
      </c>
      <c r="AO61">
        <f t="shared" si="49"/>
        <v>3</v>
      </c>
      <c r="AP61" t="s">
        <v>63</v>
      </c>
      <c r="AQ61">
        <f>VLOOKUP($B61,Categories!$A$2:$O$48,2,0)</f>
        <v>0</v>
      </c>
      <c r="AR61">
        <f>VLOOKUP($B61,Categories!$A$2:$O$48,3,0)</f>
        <v>0</v>
      </c>
      <c r="AS61">
        <f>VLOOKUP($B61,Categories!$A$2:$O$48,4,0)</f>
        <v>1</v>
      </c>
      <c r="AT61">
        <f>VLOOKUP($B61,Categories!$A$2:$O$48,5,0)</f>
        <v>0</v>
      </c>
      <c r="AU61">
        <f>VLOOKUP($B61,Categories!$A$2:$O$48,6,0)</f>
        <v>0</v>
      </c>
      <c r="AV61">
        <f>VLOOKUP($B61,Categories!$A$2:$O$48,7,0)</f>
        <v>0</v>
      </c>
      <c r="AW61">
        <f>VLOOKUP($B61,Categories!$A$2:$O$48,8,0)</f>
        <v>0</v>
      </c>
      <c r="AX61">
        <f>VLOOKUP($B61,Categories!$A$2:$O$48,9,0)</f>
        <v>0</v>
      </c>
      <c r="AY61">
        <f>VLOOKUP($B61,Categories!$A$2:$O$48,10,0)</f>
        <v>0</v>
      </c>
      <c r="AZ61">
        <f>VLOOKUP($B61,Categories!$A$2:$O$48,11,0)</f>
        <v>0</v>
      </c>
      <c r="BA61">
        <f>VLOOKUP($B61,Categories!$A$2:$O$48,12,0)</f>
        <v>1</v>
      </c>
      <c r="BB61">
        <f>VLOOKUP($B61,Categories!$A$2:$O$48,13,0)</f>
        <v>0</v>
      </c>
      <c r="BC61">
        <f>VLOOKUP($B61,Categories!$A$2:$O$48,14,0)</f>
        <v>0</v>
      </c>
      <c r="BD61">
        <f>VLOOKUP($B61,Categories!$A$2:$O$48,15,0)</f>
        <v>0</v>
      </c>
      <c r="BE61">
        <f>VLOOKUP($B61,Categories!$A$2:$Z$48,16,0)</f>
        <v>3.5</v>
      </c>
      <c r="BF61">
        <f t="shared" si="50"/>
        <v>1</v>
      </c>
    </row>
    <row r="62" spans="1:58" x14ac:dyDescent="0.25">
      <c r="A62" s="1">
        <v>43901</v>
      </c>
      <c r="B62" t="s">
        <v>81</v>
      </c>
      <c r="C62" t="s">
        <v>38</v>
      </c>
      <c r="F62">
        <v>3</v>
      </c>
      <c r="G62">
        <v>1</v>
      </c>
      <c r="H62">
        <v>4</v>
      </c>
      <c r="I62">
        <v>2</v>
      </c>
      <c r="M62" t="str">
        <f t="shared" si="0"/>
        <v>ELTS</v>
      </c>
      <c r="N62" t="str">
        <f t="shared" si="26"/>
        <v/>
      </c>
      <c r="O62" t="str">
        <f t="shared" si="27"/>
        <v/>
      </c>
      <c r="P62">
        <f t="shared" si="28"/>
        <v>0</v>
      </c>
      <c r="Q62">
        <f t="shared" si="29"/>
        <v>1</v>
      </c>
      <c r="R62">
        <f t="shared" si="30"/>
        <v>0</v>
      </c>
      <c r="S62">
        <f t="shared" si="31"/>
        <v>0</v>
      </c>
      <c r="T62" t="str">
        <f t="shared" si="32"/>
        <v/>
      </c>
      <c r="U62" t="str">
        <f t="shared" si="32"/>
        <v/>
      </c>
      <c r="V62" t="str">
        <f t="shared" si="33"/>
        <v/>
      </c>
      <c r="W62" t="str">
        <f t="shared" si="34"/>
        <v/>
      </c>
      <c r="X62" t="str">
        <f t="shared" si="35"/>
        <v/>
      </c>
      <c r="Y62">
        <f t="shared" si="36"/>
        <v>0</v>
      </c>
      <c r="Z62">
        <f t="shared" si="37"/>
        <v>0</v>
      </c>
      <c r="AA62">
        <f t="shared" si="38"/>
        <v>1</v>
      </c>
      <c r="AB62">
        <f t="shared" si="39"/>
        <v>0</v>
      </c>
      <c r="AC62" t="str">
        <f>IF($AP62="Competitive",IF(J62="","",IF(J62=MAX($D62:$L62),1,0)),IF(J62="","",IF(J62=$AO62,1,0)))</f>
        <v/>
      </c>
      <c r="AD62" t="str">
        <f>IF($AP62="Competitive",IF(K62="","",IF(K62=MAX($D62:$L62),1,0)),IF(K62="","",IF(K62=$AO62,1,0)))</f>
        <v/>
      </c>
      <c r="AE62" t="str">
        <f t="shared" si="40"/>
        <v/>
      </c>
      <c r="AF62">
        <f t="shared" si="41"/>
        <v>0</v>
      </c>
      <c r="AG62">
        <f t="shared" si="42"/>
        <v>0</v>
      </c>
      <c r="AH62">
        <f t="shared" si="43"/>
        <v>1</v>
      </c>
      <c r="AI62">
        <f t="shared" si="44"/>
        <v>1</v>
      </c>
      <c r="AJ62">
        <f t="shared" si="45"/>
        <v>1</v>
      </c>
      <c r="AK62">
        <f t="shared" si="46"/>
        <v>1</v>
      </c>
      <c r="AL62">
        <f t="shared" si="47"/>
        <v>0</v>
      </c>
      <c r="AM62">
        <f t="shared" si="47"/>
        <v>0</v>
      </c>
      <c r="AN62">
        <f t="shared" si="48"/>
        <v>0</v>
      </c>
      <c r="AO62">
        <f t="shared" si="49"/>
        <v>4</v>
      </c>
      <c r="AP62" t="s">
        <v>63</v>
      </c>
      <c r="AQ62">
        <f>VLOOKUP($B62,Categories!$A$2:$O$48,2,0)</f>
        <v>0</v>
      </c>
      <c r="AR62">
        <f>VLOOKUP($B62,Categories!$A$2:$O$48,3,0)</f>
        <v>1</v>
      </c>
      <c r="AS62">
        <f>VLOOKUP($B62,Categories!$A$2:$O$48,4,0)</f>
        <v>0</v>
      </c>
      <c r="AT62">
        <f>VLOOKUP($B62,Categories!$A$2:$O$48,5,0)</f>
        <v>0</v>
      </c>
      <c r="AU62">
        <f>VLOOKUP($B62,Categories!$A$2:$O$48,6,0)</f>
        <v>0</v>
      </c>
      <c r="AV62">
        <f>VLOOKUP($B62,Categories!$A$2:$O$48,7,0)</f>
        <v>0</v>
      </c>
      <c r="AW62">
        <f>VLOOKUP($B62,Categories!$A$2:$O$48,8,0)</f>
        <v>1</v>
      </c>
      <c r="AX62">
        <f>VLOOKUP($B62,Categories!$A$2:$O$48,9,0)</f>
        <v>0</v>
      </c>
      <c r="AY62">
        <f>VLOOKUP($B62,Categories!$A$2:$O$48,10,0)</f>
        <v>0</v>
      </c>
      <c r="AZ62">
        <f>VLOOKUP($B62,Categories!$A$2:$O$48,11,0)</f>
        <v>0</v>
      </c>
      <c r="BA62">
        <f>VLOOKUP($B62,Categories!$A$2:$O$48,12,0)</f>
        <v>0</v>
      </c>
      <c r="BB62">
        <f>VLOOKUP($B62,Categories!$A$2:$O$48,13,0)</f>
        <v>0</v>
      </c>
      <c r="BC62">
        <f>VLOOKUP($B62,Categories!$A$2:$O$48,14,0)</f>
        <v>0</v>
      </c>
      <c r="BD62">
        <f>VLOOKUP($B62,Categories!$A$2:$O$48,15,0)</f>
        <v>0</v>
      </c>
      <c r="BE62">
        <f>VLOOKUP($B62,Categories!$A$2:$Z$48,16,0)</f>
        <v>3.66</v>
      </c>
      <c r="BF62">
        <f t="shared" si="50"/>
        <v>1</v>
      </c>
    </row>
    <row r="63" spans="1:58" x14ac:dyDescent="0.25">
      <c r="A63" s="1">
        <v>43901</v>
      </c>
      <c r="B63" t="s">
        <v>91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M63" t="str">
        <f t="shared" si="0"/>
        <v>JELTS</v>
      </c>
      <c r="N63">
        <f t="shared" si="26"/>
        <v>0</v>
      </c>
      <c r="O63" t="str">
        <f t="shared" si="27"/>
        <v/>
      </c>
      <c r="P63">
        <f t="shared" si="28"/>
        <v>0</v>
      </c>
      <c r="Q63">
        <f t="shared" si="29"/>
        <v>1</v>
      </c>
      <c r="R63">
        <f t="shared" si="30"/>
        <v>0</v>
      </c>
      <c r="S63">
        <f t="shared" si="31"/>
        <v>0</v>
      </c>
      <c r="T63" t="str">
        <f t="shared" si="32"/>
        <v/>
      </c>
      <c r="U63" t="str">
        <f t="shared" si="32"/>
        <v/>
      </c>
      <c r="V63" t="str">
        <f t="shared" si="33"/>
        <v/>
      </c>
      <c r="W63">
        <f t="shared" si="34"/>
        <v>0</v>
      </c>
      <c r="X63" t="str">
        <f t="shared" si="35"/>
        <v/>
      </c>
      <c r="Y63">
        <f t="shared" si="36"/>
        <v>0</v>
      </c>
      <c r="Z63">
        <f t="shared" si="37"/>
        <v>0</v>
      </c>
      <c r="AA63">
        <f t="shared" si="38"/>
        <v>0</v>
      </c>
      <c r="AB63">
        <f t="shared" si="39"/>
        <v>1</v>
      </c>
      <c r="AC63" t="str">
        <f>IF($AP63="Competitive",IF(J63="","",IF(J63=MAX($D63:$L63),1,0)),IF(J63="","",IF(J63=$AO63,1,0)))</f>
        <v/>
      </c>
      <c r="AD63" t="str">
        <f>IF($AP63="Competitive",IF(K63="","",IF(K63=MAX($D63:$L63),1,0)),IF(K63="","",IF(K63=$AO63,1,0)))</f>
        <v/>
      </c>
      <c r="AE63" t="str">
        <f t="shared" si="40"/>
        <v/>
      </c>
      <c r="AF63">
        <f t="shared" si="41"/>
        <v>1</v>
      </c>
      <c r="AG63">
        <f t="shared" si="42"/>
        <v>0</v>
      </c>
      <c r="AH63">
        <f t="shared" si="43"/>
        <v>1</v>
      </c>
      <c r="AI63">
        <f t="shared" si="44"/>
        <v>1</v>
      </c>
      <c r="AJ63">
        <f t="shared" si="45"/>
        <v>1</v>
      </c>
      <c r="AK63">
        <f t="shared" si="46"/>
        <v>1</v>
      </c>
      <c r="AL63">
        <f t="shared" si="47"/>
        <v>0</v>
      </c>
      <c r="AM63">
        <f t="shared" si="47"/>
        <v>0</v>
      </c>
      <c r="AN63">
        <f t="shared" si="48"/>
        <v>0</v>
      </c>
      <c r="AO63">
        <f t="shared" si="49"/>
        <v>5</v>
      </c>
      <c r="AP63" t="s">
        <v>63</v>
      </c>
      <c r="AQ63">
        <f>VLOOKUP($B63,Categories!$A$2:$O$48,2,0)</f>
        <v>0</v>
      </c>
      <c r="AR63">
        <f>VLOOKUP($B63,Categories!$A$2:$O$48,3,0)</f>
        <v>0</v>
      </c>
      <c r="AS63">
        <f>VLOOKUP($B63,Categories!$A$2:$O$48,4,0)</f>
        <v>1</v>
      </c>
      <c r="AT63">
        <f>VLOOKUP($B63,Categories!$A$2:$O$48,5,0)</f>
        <v>0</v>
      </c>
      <c r="AU63">
        <f>VLOOKUP($B63,Categories!$A$2:$O$48,6,0)</f>
        <v>0</v>
      </c>
      <c r="AV63">
        <f>VLOOKUP($B63,Categories!$A$2:$O$48,7,0)</f>
        <v>0</v>
      </c>
      <c r="AW63">
        <f>VLOOKUP($B63,Categories!$A$2:$O$48,8,0)</f>
        <v>0</v>
      </c>
      <c r="AX63">
        <f>VLOOKUP($B63,Categories!$A$2:$O$48,9,0)</f>
        <v>0</v>
      </c>
      <c r="AY63">
        <f>VLOOKUP($B63,Categories!$A$2:$O$48,10,0)</f>
        <v>0</v>
      </c>
      <c r="AZ63">
        <f>VLOOKUP($B63,Categories!$A$2:$O$48,11,0)</f>
        <v>0</v>
      </c>
      <c r="BA63">
        <f>VLOOKUP($B63,Categories!$A$2:$O$48,12,0)</f>
        <v>1</v>
      </c>
      <c r="BB63">
        <f>VLOOKUP($B63,Categories!$A$2:$O$48,13,0)</f>
        <v>0</v>
      </c>
      <c r="BC63">
        <f>VLOOKUP($B63,Categories!$A$2:$O$48,14,0)</f>
        <v>0</v>
      </c>
      <c r="BD63">
        <f>VLOOKUP($B63,Categories!$A$2:$O$48,15,0)</f>
        <v>0</v>
      </c>
      <c r="BE63">
        <f>VLOOKUP($B63,Categories!$A$2:$Z$48,16,0)</f>
        <v>3.5</v>
      </c>
      <c r="BF63">
        <f t="shared" si="50"/>
        <v>0</v>
      </c>
    </row>
    <row r="64" spans="1:58" x14ac:dyDescent="0.25">
      <c r="A64" s="1">
        <v>43977</v>
      </c>
      <c r="B64" t="s">
        <v>218</v>
      </c>
      <c r="C64" t="s">
        <v>38</v>
      </c>
      <c r="F64">
        <v>1</v>
      </c>
      <c r="G64">
        <v>3</v>
      </c>
      <c r="H64">
        <v>2</v>
      </c>
      <c r="M64" t="str">
        <f t="shared" si="0"/>
        <v>ELT</v>
      </c>
      <c r="N64" t="str">
        <f t="shared" si="26"/>
        <v/>
      </c>
      <c r="O64" t="str">
        <f t="shared" si="27"/>
        <v/>
      </c>
      <c r="P64">
        <f t="shared" si="28"/>
        <v>1</v>
      </c>
      <c r="Q64">
        <f t="shared" si="29"/>
        <v>0</v>
      </c>
      <c r="R64">
        <f t="shared" si="30"/>
        <v>0</v>
      </c>
      <c r="S64" t="str">
        <f t="shared" si="31"/>
        <v/>
      </c>
      <c r="T64" t="str">
        <f t="shared" si="32"/>
        <v/>
      </c>
      <c r="U64" t="str">
        <f t="shared" si="32"/>
        <v/>
      </c>
      <c r="V64" t="str">
        <f t="shared" si="33"/>
        <v/>
      </c>
      <c r="W64" t="str">
        <f t="shared" si="34"/>
        <v/>
      </c>
      <c r="X64" t="str">
        <f t="shared" si="35"/>
        <v/>
      </c>
      <c r="Y64">
        <f t="shared" si="36"/>
        <v>0</v>
      </c>
      <c r="Z64">
        <f t="shared" si="37"/>
        <v>1</v>
      </c>
      <c r="AA64">
        <f t="shared" si="38"/>
        <v>0</v>
      </c>
      <c r="AB64" t="str">
        <f t="shared" si="39"/>
        <v/>
      </c>
      <c r="AC64" t="str">
        <f>IF($AP64="Competitive",IF(J64="","",IF(J64=MAX($D64:$L64),1,0)),IF(J64="","",IF(J64=$AO64,1,0)))</f>
        <v/>
      </c>
      <c r="AD64" t="str">
        <f>IF($AP64="Competitive",IF(K64="","",IF(K64=MAX($D64:$L64),1,0)),IF(K64="","",IF(K64=$AO64,1,0)))</f>
        <v/>
      </c>
      <c r="AE64" t="str">
        <f t="shared" si="40"/>
        <v/>
      </c>
      <c r="AF64">
        <f t="shared" si="41"/>
        <v>0</v>
      </c>
      <c r="AG64">
        <f t="shared" si="42"/>
        <v>0</v>
      </c>
      <c r="AH64">
        <f t="shared" si="43"/>
        <v>1</v>
      </c>
      <c r="AI64">
        <f t="shared" si="44"/>
        <v>1</v>
      </c>
      <c r="AJ64">
        <f t="shared" si="45"/>
        <v>1</v>
      </c>
      <c r="AK64">
        <f t="shared" si="46"/>
        <v>0</v>
      </c>
      <c r="AL64">
        <f t="shared" si="47"/>
        <v>0</v>
      </c>
      <c r="AM64">
        <f t="shared" si="47"/>
        <v>0</v>
      </c>
      <c r="AN64">
        <f t="shared" si="48"/>
        <v>0</v>
      </c>
      <c r="AO64">
        <f t="shared" si="49"/>
        <v>3</v>
      </c>
      <c r="AP64" t="s">
        <v>63</v>
      </c>
      <c r="AQ64">
        <f>VLOOKUP($B64,Categories!$A$2:$O$48,2,0)</f>
        <v>0</v>
      </c>
      <c r="AR64">
        <f>VLOOKUP($B64,Categories!$A$2:$O$48,3,0)</f>
        <v>0</v>
      </c>
      <c r="AS64">
        <f>VLOOKUP($B64,Categories!$A$2:$O$48,4,0)</f>
        <v>0</v>
      </c>
      <c r="AT64">
        <f>VLOOKUP($B64,Categories!$A$2:$O$48,5,0)</f>
        <v>0</v>
      </c>
      <c r="AU64">
        <f>VLOOKUP($B64,Categories!$A$2:$O$48,6,0)</f>
        <v>0</v>
      </c>
      <c r="AV64">
        <f>VLOOKUP($B64,Categories!$A$2:$O$48,7,0)</f>
        <v>0</v>
      </c>
      <c r="AW64">
        <f>VLOOKUP($B64,Categories!$A$2:$O$48,8,0)</f>
        <v>1</v>
      </c>
      <c r="AX64">
        <f>VLOOKUP($B64,Categories!$A$2:$O$48,9,0)</f>
        <v>0</v>
      </c>
      <c r="AY64">
        <f>VLOOKUP($B64,Categories!$A$2:$O$48,10,0)</f>
        <v>0</v>
      </c>
      <c r="AZ64">
        <f>VLOOKUP($B64,Categories!$A$2:$O$48,11,0)</f>
        <v>0</v>
      </c>
      <c r="BA64">
        <f>VLOOKUP($B64,Categories!$A$2:$O$48,12,0)</f>
        <v>0</v>
      </c>
      <c r="BB64">
        <f>VLOOKUP($B64,Categories!$A$2:$O$48,13,0)</f>
        <v>0</v>
      </c>
      <c r="BC64">
        <f>VLOOKUP($B64,Categories!$A$2:$O$48,14,0)</f>
        <v>0</v>
      </c>
      <c r="BD64">
        <f>VLOOKUP($B64,Categories!$A$2:$O$48,15,0)</f>
        <v>0</v>
      </c>
      <c r="BE64">
        <f>VLOOKUP($B64,Categories!$A$2:$Z$48,16,0)</f>
        <v>3.92</v>
      </c>
      <c r="BF64">
        <f t="shared" si="50"/>
        <v>1</v>
      </c>
    </row>
    <row r="65" spans="1:58" x14ac:dyDescent="0.25">
      <c r="A65" s="1">
        <v>43977</v>
      </c>
      <c r="B65" t="s">
        <v>92</v>
      </c>
      <c r="C65" t="s">
        <v>38</v>
      </c>
      <c r="F65">
        <v>1</v>
      </c>
      <c r="G65">
        <v>3</v>
      </c>
      <c r="H65">
        <v>2</v>
      </c>
      <c r="M65" t="str">
        <f t="shared" si="0"/>
        <v>ELT</v>
      </c>
      <c r="N65" t="str">
        <f t="shared" si="26"/>
        <v/>
      </c>
      <c r="O65" t="str">
        <f t="shared" si="27"/>
        <v/>
      </c>
      <c r="P65">
        <f t="shared" si="28"/>
        <v>1</v>
      </c>
      <c r="Q65">
        <f t="shared" si="29"/>
        <v>0</v>
      </c>
      <c r="R65">
        <f t="shared" si="30"/>
        <v>0</v>
      </c>
      <c r="S65" t="str">
        <f t="shared" si="31"/>
        <v/>
      </c>
      <c r="T65" t="str">
        <f t="shared" si="32"/>
        <v/>
      </c>
      <c r="U65" t="str">
        <f t="shared" si="32"/>
        <v/>
      </c>
      <c r="V65" t="str">
        <f t="shared" si="33"/>
        <v/>
      </c>
      <c r="W65" t="str">
        <f t="shared" si="34"/>
        <v/>
      </c>
      <c r="X65" t="str">
        <f t="shared" si="35"/>
        <v/>
      </c>
      <c r="Y65">
        <f t="shared" si="36"/>
        <v>0</v>
      </c>
      <c r="Z65">
        <f t="shared" si="37"/>
        <v>1</v>
      </c>
      <c r="AA65">
        <f t="shared" si="38"/>
        <v>0</v>
      </c>
      <c r="AB65" t="str">
        <f t="shared" si="39"/>
        <v/>
      </c>
      <c r="AC65" t="str">
        <f>IF($AP65="Competitive",IF(J65="","",IF(J65=MAX($D65:$L65),1,0)),IF(J65="","",IF(J65=$AO65,1,0)))</f>
        <v/>
      </c>
      <c r="AD65" t="str">
        <f>IF($AP65="Competitive",IF(K65="","",IF(K65=MAX($D65:$L65),1,0)),IF(K65="","",IF(K65=$AO65,1,0)))</f>
        <v/>
      </c>
      <c r="AE65" t="str">
        <f t="shared" si="40"/>
        <v/>
      </c>
      <c r="AF65">
        <f t="shared" si="41"/>
        <v>0</v>
      </c>
      <c r="AG65">
        <f t="shared" si="42"/>
        <v>0</v>
      </c>
      <c r="AH65">
        <f t="shared" si="43"/>
        <v>1</v>
      </c>
      <c r="AI65">
        <f t="shared" si="44"/>
        <v>1</v>
      </c>
      <c r="AJ65">
        <f t="shared" si="45"/>
        <v>1</v>
      </c>
      <c r="AK65">
        <f t="shared" si="46"/>
        <v>0</v>
      </c>
      <c r="AL65">
        <f t="shared" si="47"/>
        <v>0</v>
      </c>
      <c r="AM65">
        <f t="shared" si="47"/>
        <v>0</v>
      </c>
      <c r="AN65">
        <f t="shared" si="48"/>
        <v>0</v>
      </c>
      <c r="AO65">
        <f t="shared" si="49"/>
        <v>3</v>
      </c>
      <c r="AP65" t="s">
        <v>63</v>
      </c>
      <c r="AQ65">
        <f>VLOOKUP($B65,Categories!$A$2:$O$48,2,0)</f>
        <v>0</v>
      </c>
      <c r="AR65">
        <f>VLOOKUP($B65,Categories!$A$2:$O$48,3,0)</f>
        <v>0</v>
      </c>
      <c r="AS65">
        <f>VLOOKUP($B65,Categories!$A$2:$O$48,4,0)</f>
        <v>0</v>
      </c>
      <c r="AT65">
        <f>VLOOKUP($B65,Categories!$A$2:$O$48,5,0)</f>
        <v>0</v>
      </c>
      <c r="AU65">
        <f>VLOOKUP($B65,Categories!$A$2:$O$48,6,0)</f>
        <v>0</v>
      </c>
      <c r="AV65">
        <f>VLOOKUP($B65,Categories!$A$2:$O$48,7,0)</f>
        <v>0</v>
      </c>
      <c r="AW65">
        <f>VLOOKUP($B65,Categories!$A$2:$O$48,8,0)</f>
        <v>0</v>
      </c>
      <c r="AX65">
        <f>VLOOKUP($B65,Categories!$A$2:$O$48,9,0)</f>
        <v>0</v>
      </c>
      <c r="AY65">
        <f>VLOOKUP($B65,Categories!$A$2:$O$48,10,0)</f>
        <v>1</v>
      </c>
      <c r="AZ65">
        <f>VLOOKUP($B65,Categories!$A$2:$O$48,11,0)</f>
        <v>0</v>
      </c>
      <c r="BA65">
        <f>VLOOKUP($B65,Categories!$A$2:$O$48,12,0)</f>
        <v>0</v>
      </c>
      <c r="BB65">
        <f>VLOOKUP($B65,Categories!$A$2:$O$48,13,0)</f>
        <v>0</v>
      </c>
      <c r="BC65">
        <f>VLOOKUP($B65,Categories!$A$2:$O$48,14,0)</f>
        <v>0</v>
      </c>
      <c r="BD65">
        <f>VLOOKUP($B65,Categories!$A$2:$O$48,15,0)</f>
        <v>0</v>
      </c>
      <c r="BE65">
        <f>VLOOKUP($B65,Categories!$A$2:$Z$48,16,0)</f>
        <v>2.2400000000000002</v>
      </c>
      <c r="BF65">
        <f t="shared" si="50"/>
        <v>0</v>
      </c>
    </row>
    <row r="66" spans="1:58" x14ac:dyDescent="0.25">
      <c r="A66" s="1">
        <v>43984</v>
      </c>
      <c r="B66" t="s">
        <v>218</v>
      </c>
      <c r="C66" t="s">
        <v>38</v>
      </c>
      <c r="F66">
        <v>1</v>
      </c>
      <c r="G66">
        <v>3</v>
      </c>
      <c r="H66">
        <v>2</v>
      </c>
      <c r="M66" t="str">
        <f t="shared" ref="M66:M129" si="51">IF(D66&lt;&gt;"","J","")&amp;IF(E66&lt;&gt;"","H","")&amp;IF(F66&lt;&gt;"","E","")&amp;IF(G66&lt;&gt;"","L","")&amp;IF(H66&lt;&gt;"","T","")&amp;IF(I66&lt;&gt;"","S","")&amp;IF(L66&lt;&gt;"","O","")&amp;IF(J66&lt;&gt;"","M","")&amp;IF(K66&lt;&gt;"","N","")</f>
        <v>ELT</v>
      </c>
      <c r="N66" t="str">
        <f t="shared" ref="N66:N97" si="52">IF(D66="","",IF(D66=1,1,0))</f>
        <v/>
      </c>
      <c r="O66" t="str">
        <f t="shared" ref="O66:O97" si="53">IF(E66="","",IF(E66=1,1,0))</f>
        <v/>
      </c>
      <c r="P66">
        <f t="shared" ref="P66:P97" si="54">IF(F66="","",IF(F66=1,1,0))</f>
        <v>1</v>
      </c>
      <c r="Q66">
        <f t="shared" ref="Q66:Q97" si="55">IF(G66="","",IF(G66=1,1,0))</f>
        <v>0</v>
      </c>
      <c r="R66">
        <f t="shared" ref="R66:R97" si="56">IF(H66="","",IF(H66=1,1,0))</f>
        <v>0</v>
      </c>
      <c r="S66" t="str">
        <f t="shared" ref="S66:S97" si="57">IF(I66="","",IF(I66=1,1,0))</f>
        <v/>
      </c>
      <c r="T66" t="str">
        <f t="shared" ref="T66:U97" si="58">IF(J66="","",IF(J66=1,1,0))</f>
        <v/>
      </c>
      <c r="U66" t="str">
        <f t="shared" si="58"/>
        <v/>
      </c>
      <c r="V66" t="str">
        <f t="shared" ref="V66:V97" si="59">IF(L66="","",IF(L66=1,1,0))</f>
        <v/>
      </c>
      <c r="W66" t="str">
        <f t="shared" ref="W66:W97" si="60">IF($AP66="Competitive",IF(D66="","",IF(D66=MAX($D66:$L66),1,0)),IF(D66="","",IF(D66=$AO66,1,0)))</f>
        <v/>
      </c>
      <c r="X66" t="str">
        <f t="shared" ref="X66:X97" si="61">IF($AP66="Competitive",IF(E66="","",IF(E66=MAX($D66:$L66),1,0)),IF(E66="","",IF(E66=$AO66,1,0)))</f>
        <v/>
      </c>
      <c r="Y66">
        <f t="shared" ref="Y66:Y97" si="62">IF($AP66="Competitive",IF(F66="","",IF(F66=MAX($D66:$L66),1,0)),IF(F66="","",IF(F66=$AO66,1,0)))</f>
        <v>0</v>
      </c>
      <c r="Z66">
        <f t="shared" ref="Z66:Z97" si="63">IF($AP66="Competitive",IF(G66="","",IF(G66=MAX($D66:$L66),1,0)),IF(G66="","",IF(G66=$AO66,1,0)))</f>
        <v>1</v>
      </c>
      <c r="AA66">
        <f t="shared" ref="AA66:AA97" si="64">IF($AP66="Competitive",IF(H66="","",IF(H66=MAX($D66:$L66),1,0)),IF(H66="","",IF(H66=$AO66,1,0)))</f>
        <v>0</v>
      </c>
      <c r="AB66" t="str">
        <f t="shared" ref="AB66:AB97" si="65">IF($AP66="Competitive",IF(I66="","",IF(I66=MAX($D66:$L66),1,0)),IF(I66="","",IF(I66=$AO66,1,0)))</f>
        <v/>
      </c>
      <c r="AC66" t="str">
        <f>IF($AP66="Competitive",IF(J66="","",IF(J66=MAX($D66:$L66),1,0)),IF(J66="","",IF(J66=$AO66,1,0)))</f>
        <v/>
      </c>
      <c r="AD66" t="str">
        <f>IF($AP66="Competitive",IF(K66="","",IF(K66=MAX($D66:$L66),1,0)),IF(K66="","",IF(K66=$AO66,1,0)))</f>
        <v/>
      </c>
      <c r="AE66" t="str">
        <f t="shared" ref="AE66:AE97" si="66">IF($AP66="Competitive",IF(L66="","",IF(L66=MAX($D66:$L66),1,0)),IF(L66="","",IF(L66=$AO66,1,0)))</f>
        <v/>
      </c>
      <c r="AF66">
        <f t="shared" ref="AF66:AF97" si="67">IF(D66&lt;&gt;"",1,0)</f>
        <v>0</v>
      </c>
      <c r="AG66">
        <f t="shared" ref="AG66:AG97" si="68">IF(E66&lt;&gt;"",1,0)</f>
        <v>0</v>
      </c>
      <c r="AH66">
        <f t="shared" ref="AH66:AH97" si="69">IF(F66&lt;&gt;"",1,0)</f>
        <v>1</v>
      </c>
      <c r="AI66">
        <f t="shared" ref="AI66:AI97" si="70">IF(G66&lt;&gt;"",1,0)</f>
        <v>1</v>
      </c>
      <c r="AJ66">
        <f t="shared" ref="AJ66:AJ97" si="71">IF(H66&lt;&gt;"",1,0)</f>
        <v>1</v>
      </c>
      <c r="AK66">
        <f t="shared" ref="AK66:AK97" si="72">IF(I66&lt;&gt;"",1,0)</f>
        <v>0</v>
      </c>
      <c r="AL66">
        <f t="shared" ref="AL66:AM97" si="73">IF(J66&lt;&gt;"",1,0)</f>
        <v>0</v>
      </c>
      <c r="AM66">
        <f t="shared" si="73"/>
        <v>0</v>
      </c>
      <c r="AN66">
        <f t="shared" ref="AN66:AN97" si="74">IF(L66&lt;&gt;"",1,0)</f>
        <v>0</v>
      </c>
      <c r="AO66">
        <f t="shared" ref="AO66:AO97" si="75">COUNTA(D66:L66)</f>
        <v>3</v>
      </c>
      <c r="AP66" t="s">
        <v>63</v>
      </c>
      <c r="AQ66">
        <f>VLOOKUP($B66,Categories!$A$2:$O$48,2,0)</f>
        <v>0</v>
      </c>
      <c r="AR66">
        <f>VLOOKUP($B66,Categories!$A$2:$O$48,3,0)</f>
        <v>0</v>
      </c>
      <c r="AS66">
        <f>VLOOKUP($B66,Categories!$A$2:$O$48,4,0)</f>
        <v>0</v>
      </c>
      <c r="AT66">
        <f>VLOOKUP($B66,Categories!$A$2:$O$48,5,0)</f>
        <v>0</v>
      </c>
      <c r="AU66">
        <f>VLOOKUP($B66,Categories!$A$2:$O$48,6,0)</f>
        <v>0</v>
      </c>
      <c r="AV66">
        <f>VLOOKUP($B66,Categories!$A$2:$O$48,7,0)</f>
        <v>0</v>
      </c>
      <c r="AW66">
        <f>VLOOKUP($B66,Categories!$A$2:$O$48,8,0)</f>
        <v>1</v>
      </c>
      <c r="AX66">
        <f>VLOOKUP($B66,Categories!$A$2:$O$48,9,0)</f>
        <v>0</v>
      </c>
      <c r="AY66">
        <f>VLOOKUP($B66,Categories!$A$2:$O$48,10,0)</f>
        <v>0</v>
      </c>
      <c r="AZ66">
        <f>VLOOKUP($B66,Categories!$A$2:$O$48,11,0)</f>
        <v>0</v>
      </c>
      <c r="BA66">
        <f>VLOOKUP($B66,Categories!$A$2:$O$48,12,0)</f>
        <v>0</v>
      </c>
      <c r="BB66">
        <f>VLOOKUP($B66,Categories!$A$2:$O$48,13,0)</f>
        <v>0</v>
      </c>
      <c r="BC66">
        <f>VLOOKUP($B66,Categories!$A$2:$O$48,14,0)</f>
        <v>0</v>
      </c>
      <c r="BD66">
        <f>VLOOKUP($B66,Categories!$A$2:$O$48,15,0)</f>
        <v>0</v>
      </c>
      <c r="BE66">
        <f>VLOOKUP($B66,Categories!$A$2:$Z$48,16,0)</f>
        <v>3.92</v>
      </c>
      <c r="BF66">
        <f t="shared" si="50"/>
        <v>1</v>
      </c>
    </row>
    <row r="67" spans="1:58" x14ac:dyDescent="0.25">
      <c r="A67" s="1">
        <v>43984</v>
      </c>
      <c r="B67" t="s">
        <v>218</v>
      </c>
      <c r="C67" t="s">
        <v>38</v>
      </c>
      <c r="F67">
        <v>3</v>
      </c>
      <c r="G67">
        <v>1</v>
      </c>
      <c r="H67">
        <v>2</v>
      </c>
      <c r="M67" t="str">
        <f t="shared" si="51"/>
        <v>ELT</v>
      </c>
      <c r="N67" t="str">
        <f t="shared" si="52"/>
        <v/>
      </c>
      <c r="O67" t="str">
        <f t="shared" si="53"/>
        <v/>
      </c>
      <c r="P67">
        <f t="shared" si="54"/>
        <v>0</v>
      </c>
      <c r="Q67">
        <f t="shared" si="55"/>
        <v>1</v>
      </c>
      <c r="R67">
        <f t="shared" si="56"/>
        <v>0</v>
      </c>
      <c r="S67" t="str">
        <f t="shared" si="57"/>
        <v/>
      </c>
      <c r="T67" t="str">
        <f t="shared" si="58"/>
        <v/>
      </c>
      <c r="U67" t="str">
        <f t="shared" si="58"/>
        <v/>
      </c>
      <c r="V67" t="str">
        <f t="shared" si="59"/>
        <v/>
      </c>
      <c r="W67" t="str">
        <f t="shared" si="60"/>
        <v/>
      </c>
      <c r="X67" t="str">
        <f t="shared" si="61"/>
        <v/>
      </c>
      <c r="Y67">
        <f t="shared" si="62"/>
        <v>1</v>
      </c>
      <c r="Z67">
        <f t="shared" si="63"/>
        <v>0</v>
      </c>
      <c r="AA67">
        <f t="shared" si="64"/>
        <v>0</v>
      </c>
      <c r="AB67" t="str">
        <f t="shared" si="65"/>
        <v/>
      </c>
      <c r="AC67" t="str">
        <f>IF($AP67="Competitive",IF(J67="","",IF(J67=MAX($D67:$L67),1,0)),IF(J67="","",IF(J67=$AO67,1,0)))</f>
        <v/>
      </c>
      <c r="AD67" t="str">
        <f>IF($AP67="Competitive",IF(K67="","",IF(K67=MAX($D67:$L67),1,0)),IF(K67="","",IF(K67=$AO67,1,0)))</f>
        <v/>
      </c>
      <c r="AE67" t="str">
        <f t="shared" si="66"/>
        <v/>
      </c>
      <c r="AF67">
        <f t="shared" si="67"/>
        <v>0</v>
      </c>
      <c r="AG67">
        <f t="shared" si="68"/>
        <v>0</v>
      </c>
      <c r="AH67">
        <f t="shared" si="69"/>
        <v>1</v>
      </c>
      <c r="AI67">
        <f t="shared" si="70"/>
        <v>1</v>
      </c>
      <c r="AJ67">
        <f t="shared" si="71"/>
        <v>1</v>
      </c>
      <c r="AK67">
        <f t="shared" si="72"/>
        <v>0</v>
      </c>
      <c r="AL67">
        <f t="shared" si="73"/>
        <v>0</v>
      </c>
      <c r="AM67">
        <f t="shared" si="73"/>
        <v>0</v>
      </c>
      <c r="AN67">
        <f t="shared" si="74"/>
        <v>0</v>
      </c>
      <c r="AO67">
        <f t="shared" si="75"/>
        <v>3</v>
      </c>
      <c r="AP67" t="s">
        <v>63</v>
      </c>
      <c r="AQ67">
        <f>VLOOKUP($B67,Categories!$A$2:$O$48,2,0)</f>
        <v>0</v>
      </c>
      <c r="AR67">
        <f>VLOOKUP($B67,Categories!$A$2:$O$48,3,0)</f>
        <v>0</v>
      </c>
      <c r="AS67">
        <f>VLOOKUP($B67,Categories!$A$2:$O$48,4,0)</f>
        <v>0</v>
      </c>
      <c r="AT67">
        <f>VLOOKUP($B67,Categories!$A$2:$O$48,5,0)</f>
        <v>0</v>
      </c>
      <c r="AU67">
        <f>VLOOKUP($B67,Categories!$A$2:$O$48,6,0)</f>
        <v>0</v>
      </c>
      <c r="AV67">
        <f>VLOOKUP($B67,Categories!$A$2:$O$48,7,0)</f>
        <v>0</v>
      </c>
      <c r="AW67">
        <f>VLOOKUP($B67,Categories!$A$2:$O$48,8,0)</f>
        <v>1</v>
      </c>
      <c r="AX67">
        <f>VLOOKUP($B67,Categories!$A$2:$O$48,9,0)</f>
        <v>0</v>
      </c>
      <c r="AY67">
        <f>VLOOKUP($B67,Categories!$A$2:$O$48,10,0)</f>
        <v>0</v>
      </c>
      <c r="AZ67">
        <f>VLOOKUP($B67,Categories!$A$2:$O$48,11,0)</f>
        <v>0</v>
      </c>
      <c r="BA67">
        <f>VLOOKUP($B67,Categories!$A$2:$O$48,12,0)</f>
        <v>0</v>
      </c>
      <c r="BB67">
        <f>VLOOKUP($B67,Categories!$A$2:$O$48,13,0)</f>
        <v>0</v>
      </c>
      <c r="BC67">
        <f>VLOOKUP($B67,Categories!$A$2:$O$48,14,0)</f>
        <v>0</v>
      </c>
      <c r="BD67">
        <f>VLOOKUP($B67,Categories!$A$2:$O$48,15,0)</f>
        <v>0</v>
      </c>
      <c r="BE67">
        <f>VLOOKUP($B67,Categories!$A$2:$Z$48,16,0)</f>
        <v>3.92</v>
      </c>
      <c r="BF67">
        <f t="shared" si="50"/>
        <v>0</v>
      </c>
    </row>
    <row r="68" spans="1:58" x14ac:dyDescent="0.25">
      <c r="A68" s="1">
        <v>44000</v>
      </c>
      <c r="B68" t="s">
        <v>99</v>
      </c>
      <c r="C68" t="s">
        <v>5</v>
      </c>
      <c r="D68">
        <v>1</v>
      </c>
      <c r="H68">
        <v>2</v>
      </c>
      <c r="I68">
        <v>3</v>
      </c>
      <c r="M68" t="str">
        <f t="shared" si="51"/>
        <v>JTS</v>
      </c>
      <c r="N68">
        <f t="shared" si="52"/>
        <v>1</v>
      </c>
      <c r="O68" t="str">
        <f t="shared" si="53"/>
        <v/>
      </c>
      <c r="P68" t="str">
        <f t="shared" si="54"/>
        <v/>
      </c>
      <c r="Q68" t="str">
        <f t="shared" si="55"/>
        <v/>
      </c>
      <c r="R68">
        <f t="shared" si="56"/>
        <v>0</v>
      </c>
      <c r="S68">
        <f t="shared" si="57"/>
        <v>0</v>
      </c>
      <c r="T68" t="str">
        <f t="shared" si="58"/>
        <v/>
      </c>
      <c r="U68" t="str">
        <f t="shared" si="58"/>
        <v/>
      </c>
      <c r="V68" t="str">
        <f t="shared" si="59"/>
        <v/>
      </c>
      <c r="W68">
        <f t="shared" si="60"/>
        <v>0</v>
      </c>
      <c r="X68" t="str">
        <f t="shared" si="61"/>
        <v/>
      </c>
      <c r="Y68" t="str">
        <f t="shared" si="62"/>
        <v/>
      </c>
      <c r="Z68" t="str">
        <f t="shared" si="63"/>
        <v/>
      </c>
      <c r="AA68">
        <f t="shared" si="64"/>
        <v>0</v>
      </c>
      <c r="AB68">
        <f t="shared" si="65"/>
        <v>1</v>
      </c>
      <c r="AC68" t="str">
        <f>IF($AP68="Competitive",IF(J68="","",IF(J68=MAX($D68:$L68),1,0)),IF(J68="","",IF(J68=$AO68,1,0)))</f>
        <v/>
      </c>
      <c r="AD68" t="str">
        <f>IF($AP68="Competitive",IF(K68="","",IF(K68=MAX($D68:$L68),1,0)),IF(K68="","",IF(K68=$AO68,1,0)))</f>
        <v/>
      </c>
      <c r="AE68" t="str">
        <f t="shared" si="66"/>
        <v/>
      </c>
      <c r="AF68">
        <f t="shared" si="67"/>
        <v>1</v>
      </c>
      <c r="AG68">
        <f t="shared" si="68"/>
        <v>0</v>
      </c>
      <c r="AH68">
        <f t="shared" si="69"/>
        <v>0</v>
      </c>
      <c r="AI68">
        <f t="shared" si="70"/>
        <v>0</v>
      </c>
      <c r="AJ68">
        <f t="shared" si="71"/>
        <v>1</v>
      </c>
      <c r="AK68">
        <f t="shared" si="72"/>
        <v>1</v>
      </c>
      <c r="AL68">
        <f t="shared" si="73"/>
        <v>0</v>
      </c>
      <c r="AM68">
        <f t="shared" si="73"/>
        <v>0</v>
      </c>
      <c r="AN68">
        <f t="shared" si="74"/>
        <v>0</v>
      </c>
      <c r="AO68">
        <f t="shared" si="75"/>
        <v>3</v>
      </c>
      <c r="AP68" t="s">
        <v>63</v>
      </c>
      <c r="AQ68">
        <f>VLOOKUP($B68,Categories!$A$2:$O$48,2,0)</f>
        <v>0</v>
      </c>
      <c r="AR68">
        <f>VLOOKUP($B68,Categories!$A$2:$O$48,3,0)</f>
        <v>0</v>
      </c>
      <c r="AS68">
        <f>VLOOKUP($B68,Categories!$A$2:$O$48,4,0)</f>
        <v>1</v>
      </c>
      <c r="AT68">
        <f>VLOOKUP($B68,Categories!$A$2:$O$48,5,0)</f>
        <v>0</v>
      </c>
      <c r="AU68">
        <f>VLOOKUP($B68,Categories!$A$2:$O$48,6,0)</f>
        <v>1</v>
      </c>
      <c r="AV68">
        <f>VLOOKUP($B68,Categories!$A$2:$O$48,7,0)</f>
        <v>1</v>
      </c>
      <c r="AW68">
        <f>VLOOKUP($B68,Categories!$A$2:$O$48,8,0)</f>
        <v>0</v>
      </c>
      <c r="AX68">
        <f>VLOOKUP($B68,Categories!$A$2:$O$48,9,0)</f>
        <v>0</v>
      </c>
      <c r="AY68">
        <f>VLOOKUP($B68,Categories!$A$2:$O$48,10,0)</f>
        <v>0</v>
      </c>
      <c r="AZ68">
        <f>VLOOKUP($B68,Categories!$A$2:$O$48,11,0)</f>
        <v>0</v>
      </c>
      <c r="BA68">
        <f>VLOOKUP($B68,Categories!$A$2:$O$48,12,0)</f>
        <v>0</v>
      </c>
      <c r="BB68">
        <f>VLOOKUP($B68,Categories!$A$2:$O$48,13,0)</f>
        <v>0</v>
      </c>
      <c r="BC68">
        <f>VLOOKUP($B68,Categories!$A$2:$O$48,14,0)</f>
        <v>0</v>
      </c>
      <c r="BD68">
        <f>VLOOKUP($B68,Categories!$A$2:$O$48,15,0)</f>
        <v>0</v>
      </c>
      <c r="BE68">
        <f>VLOOKUP($B68,Categories!$A$2:$Z$48,16,0)</f>
        <v>2.88</v>
      </c>
      <c r="BF68">
        <f t="shared" ref="BF68:BF99" si="76">IF(A68&lt;&gt;A67,1,0)</f>
        <v>1</v>
      </c>
    </row>
    <row r="69" spans="1:58" x14ac:dyDescent="0.25">
      <c r="A69" s="1">
        <v>44005</v>
      </c>
      <c r="B69" t="s">
        <v>100</v>
      </c>
      <c r="C69" t="s">
        <v>38</v>
      </c>
      <c r="F69">
        <v>1</v>
      </c>
      <c r="G69">
        <v>2</v>
      </c>
      <c r="H69">
        <v>3</v>
      </c>
      <c r="M69" t="str">
        <f t="shared" si="51"/>
        <v>ELT</v>
      </c>
      <c r="N69" t="str">
        <f t="shared" si="52"/>
        <v/>
      </c>
      <c r="O69" t="str">
        <f t="shared" si="53"/>
        <v/>
      </c>
      <c r="P69">
        <f t="shared" si="54"/>
        <v>1</v>
      </c>
      <c r="Q69">
        <f t="shared" si="55"/>
        <v>0</v>
      </c>
      <c r="R69">
        <f t="shared" si="56"/>
        <v>0</v>
      </c>
      <c r="S69" t="str">
        <f t="shared" si="57"/>
        <v/>
      </c>
      <c r="T69" t="str">
        <f t="shared" si="58"/>
        <v/>
      </c>
      <c r="U69" t="str">
        <f t="shared" si="58"/>
        <v/>
      </c>
      <c r="V69" t="str">
        <f t="shared" si="59"/>
        <v/>
      </c>
      <c r="W69" t="str">
        <f t="shared" si="60"/>
        <v/>
      </c>
      <c r="X69" t="str">
        <f t="shared" si="61"/>
        <v/>
      </c>
      <c r="Y69">
        <f t="shared" si="62"/>
        <v>0</v>
      </c>
      <c r="Z69">
        <f t="shared" si="63"/>
        <v>0</v>
      </c>
      <c r="AA69">
        <f t="shared" si="64"/>
        <v>1</v>
      </c>
      <c r="AB69" t="str">
        <f t="shared" si="65"/>
        <v/>
      </c>
      <c r="AC69" t="str">
        <f>IF($AP69="Competitive",IF(J69="","",IF(J69=MAX($D69:$L69),1,0)),IF(J69="","",IF(J69=$AO69,1,0)))</f>
        <v/>
      </c>
      <c r="AD69" t="str">
        <f>IF($AP69="Competitive",IF(K69="","",IF(K69=MAX($D69:$L69),1,0)),IF(K69="","",IF(K69=$AO69,1,0)))</f>
        <v/>
      </c>
      <c r="AE69" t="str">
        <f t="shared" si="66"/>
        <v/>
      </c>
      <c r="AF69">
        <f t="shared" si="67"/>
        <v>0</v>
      </c>
      <c r="AG69">
        <f t="shared" si="68"/>
        <v>0</v>
      </c>
      <c r="AH69">
        <f t="shared" si="69"/>
        <v>1</v>
      </c>
      <c r="AI69">
        <f t="shared" si="70"/>
        <v>1</v>
      </c>
      <c r="AJ69">
        <f t="shared" si="71"/>
        <v>1</v>
      </c>
      <c r="AK69">
        <f t="shared" si="72"/>
        <v>0</v>
      </c>
      <c r="AL69">
        <f t="shared" si="73"/>
        <v>0</v>
      </c>
      <c r="AM69">
        <f t="shared" si="73"/>
        <v>0</v>
      </c>
      <c r="AN69">
        <f t="shared" si="74"/>
        <v>0</v>
      </c>
      <c r="AO69">
        <f t="shared" si="75"/>
        <v>3</v>
      </c>
      <c r="AP69" t="s">
        <v>63</v>
      </c>
      <c r="AQ69">
        <f>VLOOKUP($B69,Categories!$A$2:$O$48,2,0)</f>
        <v>1</v>
      </c>
      <c r="AR69">
        <f>VLOOKUP($B69,Categories!$A$2:$O$48,3,0)</f>
        <v>1</v>
      </c>
      <c r="AS69">
        <f>VLOOKUP($B69,Categories!$A$2:$O$48,4,0)</f>
        <v>0</v>
      </c>
      <c r="AT69">
        <f>VLOOKUP($B69,Categories!$A$2:$O$48,5,0)</f>
        <v>0</v>
      </c>
      <c r="AU69">
        <f>VLOOKUP($B69,Categories!$A$2:$O$48,6,0)</f>
        <v>0</v>
      </c>
      <c r="AV69">
        <f>VLOOKUP($B69,Categories!$A$2:$O$48,7,0)</f>
        <v>1</v>
      </c>
      <c r="AW69">
        <f>VLOOKUP($B69,Categories!$A$2:$O$48,8,0)</f>
        <v>0</v>
      </c>
      <c r="AX69">
        <f>VLOOKUP($B69,Categories!$A$2:$O$48,9,0)</f>
        <v>0</v>
      </c>
      <c r="AY69">
        <f>VLOOKUP($B69,Categories!$A$2:$O$48,10,0)</f>
        <v>0</v>
      </c>
      <c r="AZ69">
        <f>VLOOKUP($B69,Categories!$A$2:$O$48,11,0)</f>
        <v>0</v>
      </c>
      <c r="BA69">
        <f>VLOOKUP($B69,Categories!$A$2:$O$48,12,0)</f>
        <v>0</v>
      </c>
      <c r="BB69">
        <f>VLOOKUP($B69,Categories!$A$2:$O$48,13,0)</f>
        <v>0</v>
      </c>
      <c r="BC69">
        <f>VLOOKUP($B69,Categories!$A$2:$O$48,14,0)</f>
        <v>0</v>
      </c>
      <c r="BD69">
        <f>VLOOKUP($B69,Categories!$A$2:$O$48,15,0)</f>
        <v>0</v>
      </c>
      <c r="BE69">
        <f>VLOOKUP($B69,Categories!$A$2:$Z$48,16,0)</f>
        <v>2.81</v>
      </c>
      <c r="BF69">
        <f t="shared" si="76"/>
        <v>1</v>
      </c>
    </row>
    <row r="70" spans="1:58" x14ac:dyDescent="0.25">
      <c r="A70" s="1">
        <v>44005</v>
      </c>
      <c r="B70" t="s">
        <v>218</v>
      </c>
      <c r="C70" t="s">
        <v>38</v>
      </c>
      <c r="F70">
        <v>3</v>
      </c>
      <c r="G70">
        <v>1</v>
      </c>
      <c r="H70">
        <v>2</v>
      </c>
      <c r="M70" t="str">
        <f t="shared" si="51"/>
        <v>ELT</v>
      </c>
      <c r="N70" t="str">
        <f t="shared" si="52"/>
        <v/>
      </c>
      <c r="O70" t="str">
        <f t="shared" si="53"/>
        <v/>
      </c>
      <c r="P70">
        <f t="shared" si="54"/>
        <v>0</v>
      </c>
      <c r="Q70">
        <f t="shared" si="55"/>
        <v>1</v>
      </c>
      <c r="R70">
        <f t="shared" si="56"/>
        <v>0</v>
      </c>
      <c r="S70" t="str">
        <f t="shared" si="57"/>
        <v/>
      </c>
      <c r="T70" t="str">
        <f t="shared" si="58"/>
        <v/>
      </c>
      <c r="U70" t="str">
        <f t="shared" si="58"/>
        <v/>
      </c>
      <c r="V70" t="str">
        <f t="shared" si="59"/>
        <v/>
      </c>
      <c r="W70" t="str">
        <f t="shared" si="60"/>
        <v/>
      </c>
      <c r="X70" t="str">
        <f t="shared" si="61"/>
        <v/>
      </c>
      <c r="Y70">
        <f t="shared" si="62"/>
        <v>1</v>
      </c>
      <c r="Z70">
        <f t="shared" si="63"/>
        <v>0</v>
      </c>
      <c r="AA70">
        <f t="shared" si="64"/>
        <v>0</v>
      </c>
      <c r="AB70" t="str">
        <f t="shared" si="65"/>
        <v/>
      </c>
      <c r="AC70" t="str">
        <f>IF($AP70="Competitive",IF(J70="","",IF(J70=MAX($D70:$L70),1,0)),IF(J70="","",IF(J70=$AO70,1,0)))</f>
        <v/>
      </c>
      <c r="AD70" t="str">
        <f>IF($AP70="Competitive",IF(K70="","",IF(K70=MAX($D70:$L70),1,0)),IF(K70="","",IF(K70=$AO70,1,0)))</f>
        <v/>
      </c>
      <c r="AE70" t="str">
        <f t="shared" si="66"/>
        <v/>
      </c>
      <c r="AF70">
        <f t="shared" si="67"/>
        <v>0</v>
      </c>
      <c r="AG70">
        <f t="shared" si="68"/>
        <v>0</v>
      </c>
      <c r="AH70">
        <f t="shared" si="69"/>
        <v>1</v>
      </c>
      <c r="AI70">
        <f t="shared" si="70"/>
        <v>1</v>
      </c>
      <c r="AJ70">
        <f t="shared" si="71"/>
        <v>1</v>
      </c>
      <c r="AK70">
        <f t="shared" si="72"/>
        <v>0</v>
      </c>
      <c r="AL70">
        <f t="shared" si="73"/>
        <v>0</v>
      </c>
      <c r="AM70">
        <f t="shared" si="73"/>
        <v>0</v>
      </c>
      <c r="AN70">
        <f t="shared" si="74"/>
        <v>0</v>
      </c>
      <c r="AO70">
        <f t="shared" si="75"/>
        <v>3</v>
      </c>
      <c r="AP70" t="s">
        <v>63</v>
      </c>
      <c r="AQ70">
        <f>VLOOKUP($B70,Categories!$A$2:$O$48,2,0)</f>
        <v>0</v>
      </c>
      <c r="AR70">
        <f>VLOOKUP($B70,Categories!$A$2:$O$48,3,0)</f>
        <v>0</v>
      </c>
      <c r="AS70">
        <f>VLOOKUP($B70,Categories!$A$2:$O$48,4,0)</f>
        <v>0</v>
      </c>
      <c r="AT70">
        <f>VLOOKUP($B70,Categories!$A$2:$O$48,5,0)</f>
        <v>0</v>
      </c>
      <c r="AU70">
        <f>VLOOKUP($B70,Categories!$A$2:$O$48,6,0)</f>
        <v>0</v>
      </c>
      <c r="AV70">
        <f>VLOOKUP($B70,Categories!$A$2:$O$48,7,0)</f>
        <v>0</v>
      </c>
      <c r="AW70">
        <f>VLOOKUP($B70,Categories!$A$2:$O$48,8,0)</f>
        <v>1</v>
      </c>
      <c r="AX70">
        <f>VLOOKUP($B70,Categories!$A$2:$O$48,9,0)</f>
        <v>0</v>
      </c>
      <c r="AY70">
        <f>VLOOKUP($B70,Categories!$A$2:$O$48,10,0)</f>
        <v>0</v>
      </c>
      <c r="AZ70">
        <f>VLOOKUP($B70,Categories!$A$2:$O$48,11,0)</f>
        <v>0</v>
      </c>
      <c r="BA70">
        <f>VLOOKUP($B70,Categories!$A$2:$O$48,12,0)</f>
        <v>0</v>
      </c>
      <c r="BB70">
        <f>VLOOKUP($B70,Categories!$A$2:$O$48,13,0)</f>
        <v>0</v>
      </c>
      <c r="BC70">
        <f>VLOOKUP($B70,Categories!$A$2:$O$48,14,0)</f>
        <v>0</v>
      </c>
      <c r="BD70">
        <f>VLOOKUP($B70,Categories!$A$2:$O$48,15,0)</f>
        <v>0</v>
      </c>
      <c r="BE70">
        <f>VLOOKUP($B70,Categories!$A$2:$Z$48,16,0)</f>
        <v>3.92</v>
      </c>
      <c r="BF70">
        <f t="shared" si="76"/>
        <v>0</v>
      </c>
    </row>
    <row r="71" spans="1:58" x14ac:dyDescent="0.25">
      <c r="A71" s="1">
        <v>44005</v>
      </c>
      <c r="B71" t="s">
        <v>101</v>
      </c>
      <c r="C71" t="s">
        <v>38</v>
      </c>
      <c r="F71">
        <v>2</v>
      </c>
      <c r="G71">
        <v>3</v>
      </c>
      <c r="H71">
        <v>1</v>
      </c>
      <c r="M71" t="str">
        <f t="shared" si="51"/>
        <v>ELT</v>
      </c>
      <c r="N71" t="str">
        <f t="shared" si="52"/>
        <v/>
      </c>
      <c r="O71" t="str">
        <f t="shared" si="53"/>
        <v/>
      </c>
      <c r="P71">
        <f t="shared" si="54"/>
        <v>0</v>
      </c>
      <c r="Q71">
        <f t="shared" si="55"/>
        <v>0</v>
      </c>
      <c r="R71">
        <f t="shared" si="56"/>
        <v>1</v>
      </c>
      <c r="S71" t="str">
        <f t="shared" si="57"/>
        <v/>
      </c>
      <c r="T71" t="str">
        <f t="shared" si="58"/>
        <v/>
      </c>
      <c r="U71" t="str">
        <f t="shared" si="58"/>
        <v/>
      </c>
      <c r="V71" t="str">
        <f t="shared" si="59"/>
        <v/>
      </c>
      <c r="W71" t="str">
        <f t="shared" si="60"/>
        <v/>
      </c>
      <c r="X71" t="str">
        <f t="shared" si="61"/>
        <v/>
      </c>
      <c r="Y71">
        <f t="shared" si="62"/>
        <v>0</v>
      </c>
      <c r="Z71">
        <f t="shared" si="63"/>
        <v>1</v>
      </c>
      <c r="AA71">
        <f t="shared" si="64"/>
        <v>0</v>
      </c>
      <c r="AB71" t="str">
        <f t="shared" si="65"/>
        <v/>
      </c>
      <c r="AC71" t="str">
        <f>IF($AP71="Competitive",IF(J71="","",IF(J71=MAX($D71:$L71),1,0)),IF(J71="","",IF(J71=$AO71,1,0)))</f>
        <v/>
      </c>
      <c r="AD71" t="str">
        <f>IF($AP71="Competitive",IF(K71="","",IF(K71=MAX($D71:$L71),1,0)),IF(K71="","",IF(K71=$AO71,1,0)))</f>
        <v/>
      </c>
      <c r="AE71" t="str">
        <f t="shared" si="66"/>
        <v/>
      </c>
      <c r="AF71">
        <f t="shared" si="67"/>
        <v>0</v>
      </c>
      <c r="AG71">
        <f t="shared" si="68"/>
        <v>0</v>
      </c>
      <c r="AH71">
        <f t="shared" si="69"/>
        <v>1</v>
      </c>
      <c r="AI71">
        <f t="shared" si="70"/>
        <v>1</v>
      </c>
      <c r="AJ71">
        <f t="shared" si="71"/>
        <v>1</v>
      </c>
      <c r="AK71">
        <f t="shared" si="72"/>
        <v>0</v>
      </c>
      <c r="AL71">
        <f t="shared" si="73"/>
        <v>0</v>
      </c>
      <c r="AM71">
        <f t="shared" si="73"/>
        <v>0</v>
      </c>
      <c r="AN71">
        <f t="shared" si="74"/>
        <v>0</v>
      </c>
      <c r="AO71">
        <f t="shared" si="75"/>
        <v>3</v>
      </c>
      <c r="AP71" t="s">
        <v>63</v>
      </c>
      <c r="AQ71">
        <f>VLOOKUP($B71,Categories!$A$2:$O$48,2,0)</f>
        <v>0</v>
      </c>
      <c r="AR71">
        <f>VLOOKUP($B71,Categories!$A$2:$O$48,3,0)</f>
        <v>0</v>
      </c>
      <c r="AS71">
        <f>VLOOKUP($B71,Categories!$A$2:$O$48,4,0)</f>
        <v>0</v>
      </c>
      <c r="AT71">
        <f>VLOOKUP($B71,Categories!$A$2:$O$48,5,0)</f>
        <v>1</v>
      </c>
      <c r="AU71">
        <f>VLOOKUP($B71,Categories!$A$2:$O$48,6,0)</f>
        <v>0</v>
      </c>
      <c r="AV71">
        <f>VLOOKUP($B71,Categories!$A$2:$O$48,7,0)</f>
        <v>0</v>
      </c>
      <c r="AW71">
        <f>VLOOKUP($B71,Categories!$A$2:$O$48,8,0)</f>
        <v>0</v>
      </c>
      <c r="AX71">
        <f>VLOOKUP($B71,Categories!$A$2:$O$48,9,0)</f>
        <v>0</v>
      </c>
      <c r="AY71">
        <f>VLOOKUP($B71,Categories!$A$2:$O$48,10,0)</f>
        <v>0</v>
      </c>
      <c r="AZ71">
        <f>VLOOKUP($B71,Categories!$A$2:$O$48,11,0)</f>
        <v>0</v>
      </c>
      <c r="BA71">
        <f>VLOOKUP($B71,Categories!$A$2:$O$48,12,0)</f>
        <v>0</v>
      </c>
      <c r="BB71">
        <f>VLOOKUP($B71,Categories!$A$2:$O$48,13,0)</f>
        <v>0</v>
      </c>
      <c r="BC71">
        <f>VLOOKUP($B71,Categories!$A$2:$O$48,14,0)</f>
        <v>0</v>
      </c>
      <c r="BD71">
        <f>VLOOKUP($B71,Categories!$A$2:$O$48,15,0)</f>
        <v>1</v>
      </c>
      <c r="BE71">
        <f>VLOOKUP($B71,Categories!$A$2:$Z$48,16,0)</f>
        <v>1.27</v>
      </c>
      <c r="BF71">
        <f t="shared" si="76"/>
        <v>0</v>
      </c>
    </row>
    <row r="72" spans="1:58" x14ac:dyDescent="0.25">
      <c r="A72" s="1">
        <v>44005</v>
      </c>
      <c r="B72" t="s">
        <v>101</v>
      </c>
      <c r="C72" t="s">
        <v>38</v>
      </c>
      <c r="F72">
        <v>3</v>
      </c>
      <c r="G72">
        <v>1</v>
      </c>
      <c r="H72">
        <v>1</v>
      </c>
      <c r="M72" t="str">
        <f t="shared" si="51"/>
        <v>ELT</v>
      </c>
      <c r="N72" t="str">
        <f t="shared" si="52"/>
        <v/>
      </c>
      <c r="O72" t="str">
        <f t="shared" si="53"/>
        <v/>
      </c>
      <c r="P72">
        <f t="shared" si="54"/>
        <v>0</v>
      </c>
      <c r="Q72">
        <f t="shared" si="55"/>
        <v>1</v>
      </c>
      <c r="R72">
        <f t="shared" si="56"/>
        <v>1</v>
      </c>
      <c r="S72" t="str">
        <f t="shared" si="57"/>
        <v/>
      </c>
      <c r="T72" t="str">
        <f t="shared" si="58"/>
        <v/>
      </c>
      <c r="U72" t="str">
        <f t="shared" si="58"/>
        <v/>
      </c>
      <c r="V72" t="str">
        <f t="shared" si="59"/>
        <v/>
      </c>
      <c r="W72" t="str">
        <f t="shared" si="60"/>
        <v/>
      </c>
      <c r="X72" t="str">
        <f t="shared" si="61"/>
        <v/>
      </c>
      <c r="Y72">
        <f t="shared" si="62"/>
        <v>1</v>
      </c>
      <c r="Z72">
        <f t="shared" si="63"/>
        <v>0</v>
      </c>
      <c r="AA72">
        <f t="shared" si="64"/>
        <v>0</v>
      </c>
      <c r="AB72" t="str">
        <f t="shared" si="65"/>
        <v/>
      </c>
      <c r="AC72" t="str">
        <f>IF($AP72="Competitive",IF(J72="","",IF(J72=MAX($D72:$L72),1,0)),IF(J72="","",IF(J72=$AO72,1,0)))</f>
        <v/>
      </c>
      <c r="AD72" t="str">
        <f>IF($AP72="Competitive",IF(K72="","",IF(K72=MAX($D72:$L72),1,0)),IF(K72="","",IF(K72=$AO72,1,0)))</f>
        <v/>
      </c>
      <c r="AE72" t="str">
        <f t="shared" si="66"/>
        <v/>
      </c>
      <c r="AF72">
        <f t="shared" si="67"/>
        <v>0</v>
      </c>
      <c r="AG72">
        <f t="shared" si="68"/>
        <v>0</v>
      </c>
      <c r="AH72">
        <f t="shared" si="69"/>
        <v>1</v>
      </c>
      <c r="AI72">
        <f t="shared" si="70"/>
        <v>1</v>
      </c>
      <c r="AJ72">
        <f t="shared" si="71"/>
        <v>1</v>
      </c>
      <c r="AK72">
        <f t="shared" si="72"/>
        <v>0</v>
      </c>
      <c r="AL72">
        <f t="shared" si="73"/>
        <v>0</v>
      </c>
      <c r="AM72">
        <f t="shared" si="73"/>
        <v>0</v>
      </c>
      <c r="AN72">
        <f t="shared" si="74"/>
        <v>0</v>
      </c>
      <c r="AO72">
        <f t="shared" si="75"/>
        <v>3</v>
      </c>
      <c r="AP72" t="s">
        <v>63</v>
      </c>
      <c r="AQ72">
        <f>VLOOKUP($B72,Categories!$A$2:$O$48,2,0)</f>
        <v>0</v>
      </c>
      <c r="AR72">
        <f>VLOOKUP($B72,Categories!$A$2:$O$48,3,0)</f>
        <v>0</v>
      </c>
      <c r="AS72">
        <f>VLOOKUP($B72,Categories!$A$2:$O$48,4,0)</f>
        <v>0</v>
      </c>
      <c r="AT72">
        <f>VLOOKUP($B72,Categories!$A$2:$O$48,5,0)</f>
        <v>1</v>
      </c>
      <c r="AU72">
        <f>VLOOKUP($B72,Categories!$A$2:$O$48,6,0)</f>
        <v>0</v>
      </c>
      <c r="AV72">
        <f>VLOOKUP($B72,Categories!$A$2:$O$48,7,0)</f>
        <v>0</v>
      </c>
      <c r="AW72">
        <f>VLOOKUP($B72,Categories!$A$2:$O$48,8,0)</f>
        <v>0</v>
      </c>
      <c r="AX72">
        <f>VLOOKUP($B72,Categories!$A$2:$O$48,9,0)</f>
        <v>0</v>
      </c>
      <c r="AY72">
        <f>VLOOKUP($B72,Categories!$A$2:$O$48,10,0)</f>
        <v>0</v>
      </c>
      <c r="AZ72">
        <f>VLOOKUP($B72,Categories!$A$2:$O$48,11,0)</f>
        <v>0</v>
      </c>
      <c r="BA72">
        <f>VLOOKUP($B72,Categories!$A$2:$O$48,12,0)</f>
        <v>0</v>
      </c>
      <c r="BB72">
        <f>VLOOKUP($B72,Categories!$A$2:$O$48,13,0)</f>
        <v>0</v>
      </c>
      <c r="BC72">
        <f>VLOOKUP($B72,Categories!$A$2:$O$48,14,0)</f>
        <v>0</v>
      </c>
      <c r="BD72">
        <f>VLOOKUP($B72,Categories!$A$2:$O$48,15,0)</f>
        <v>1</v>
      </c>
      <c r="BE72">
        <f>VLOOKUP($B72,Categories!$A$2:$Z$48,16,0)</f>
        <v>1.27</v>
      </c>
      <c r="BF72">
        <f t="shared" si="76"/>
        <v>0</v>
      </c>
    </row>
    <row r="73" spans="1:58" x14ac:dyDescent="0.25">
      <c r="A73" s="1">
        <v>44011</v>
      </c>
      <c r="B73" t="s">
        <v>218</v>
      </c>
      <c r="C73" t="s">
        <v>38</v>
      </c>
      <c r="F73">
        <v>3</v>
      </c>
      <c r="G73">
        <v>1</v>
      </c>
      <c r="H73">
        <v>2</v>
      </c>
      <c r="M73" t="str">
        <f t="shared" si="51"/>
        <v>ELT</v>
      </c>
      <c r="N73" t="str">
        <f t="shared" si="52"/>
        <v/>
      </c>
      <c r="O73" t="str">
        <f t="shared" si="53"/>
        <v/>
      </c>
      <c r="P73">
        <f t="shared" si="54"/>
        <v>0</v>
      </c>
      <c r="Q73">
        <f t="shared" si="55"/>
        <v>1</v>
      </c>
      <c r="R73">
        <f t="shared" si="56"/>
        <v>0</v>
      </c>
      <c r="S73" t="str">
        <f t="shared" si="57"/>
        <v/>
      </c>
      <c r="T73" t="str">
        <f t="shared" si="58"/>
        <v/>
      </c>
      <c r="U73" t="str">
        <f t="shared" si="58"/>
        <v/>
      </c>
      <c r="V73" t="str">
        <f t="shared" si="59"/>
        <v/>
      </c>
      <c r="W73" t="str">
        <f t="shared" si="60"/>
        <v/>
      </c>
      <c r="X73" t="str">
        <f t="shared" si="61"/>
        <v/>
      </c>
      <c r="Y73">
        <f t="shared" si="62"/>
        <v>1</v>
      </c>
      <c r="Z73">
        <f t="shared" si="63"/>
        <v>0</v>
      </c>
      <c r="AA73">
        <f t="shared" si="64"/>
        <v>0</v>
      </c>
      <c r="AB73" t="str">
        <f t="shared" si="65"/>
        <v/>
      </c>
      <c r="AC73" t="str">
        <f>IF($AP73="Competitive",IF(J73="","",IF(J73=MAX($D73:$L73),1,0)),IF(J73="","",IF(J73=$AO73,1,0)))</f>
        <v/>
      </c>
      <c r="AD73" t="str">
        <f>IF($AP73="Competitive",IF(K73="","",IF(K73=MAX($D73:$L73),1,0)),IF(K73="","",IF(K73=$AO73,1,0)))</f>
        <v/>
      </c>
      <c r="AE73" t="str">
        <f t="shared" si="66"/>
        <v/>
      </c>
      <c r="AF73">
        <f t="shared" si="67"/>
        <v>0</v>
      </c>
      <c r="AG73">
        <f t="shared" si="68"/>
        <v>0</v>
      </c>
      <c r="AH73">
        <f t="shared" si="69"/>
        <v>1</v>
      </c>
      <c r="AI73">
        <f t="shared" si="70"/>
        <v>1</v>
      </c>
      <c r="AJ73">
        <f t="shared" si="71"/>
        <v>1</v>
      </c>
      <c r="AK73">
        <f t="shared" si="72"/>
        <v>0</v>
      </c>
      <c r="AL73">
        <f t="shared" si="73"/>
        <v>0</v>
      </c>
      <c r="AM73">
        <f t="shared" si="73"/>
        <v>0</v>
      </c>
      <c r="AN73">
        <f t="shared" si="74"/>
        <v>0</v>
      </c>
      <c r="AO73">
        <f t="shared" si="75"/>
        <v>3</v>
      </c>
      <c r="AP73" t="s">
        <v>63</v>
      </c>
      <c r="AQ73">
        <f>VLOOKUP($B73,Categories!$A$2:$O$48,2,0)</f>
        <v>0</v>
      </c>
      <c r="AR73">
        <f>VLOOKUP($B73,Categories!$A$2:$O$48,3,0)</f>
        <v>0</v>
      </c>
      <c r="AS73">
        <f>VLOOKUP($B73,Categories!$A$2:$O$48,4,0)</f>
        <v>0</v>
      </c>
      <c r="AT73">
        <f>VLOOKUP($B73,Categories!$A$2:$O$48,5,0)</f>
        <v>0</v>
      </c>
      <c r="AU73">
        <f>VLOOKUP($B73,Categories!$A$2:$O$48,6,0)</f>
        <v>0</v>
      </c>
      <c r="AV73">
        <f>VLOOKUP($B73,Categories!$A$2:$O$48,7,0)</f>
        <v>0</v>
      </c>
      <c r="AW73">
        <f>VLOOKUP($B73,Categories!$A$2:$O$48,8,0)</f>
        <v>1</v>
      </c>
      <c r="AX73">
        <f>VLOOKUP($B73,Categories!$A$2:$O$48,9,0)</f>
        <v>0</v>
      </c>
      <c r="AY73">
        <f>VLOOKUP($B73,Categories!$A$2:$O$48,10,0)</f>
        <v>0</v>
      </c>
      <c r="AZ73">
        <f>VLOOKUP($B73,Categories!$A$2:$O$48,11,0)</f>
        <v>0</v>
      </c>
      <c r="BA73">
        <f>VLOOKUP($B73,Categories!$A$2:$O$48,12,0)</f>
        <v>0</v>
      </c>
      <c r="BB73">
        <f>VLOOKUP($B73,Categories!$A$2:$O$48,13,0)</f>
        <v>0</v>
      </c>
      <c r="BC73">
        <f>VLOOKUP($B73,Categories!$A$2:$O$48,14,0)</f>
        <v>0</v>
      </c>
      <c r="BD73">
        <f>VLOOKUP($B73,Categories!$A$2:$O$48,15,0)</f>
        <v>0</v>
      </c>
      <c r="BE73">
        <f>VLOOKUP($B73,Categories!$A$2:$Z$48,16,0)</f>
        <v>3.92</v>
      </c>
      <c r="BF73">
        <f t="shared" si="76"/>
        <v>1</v>
      </c>
    </row>
    <row r="74" spans="1:58" x14ac:dyDescent="0.25">
      <c r="A74" s="1">
        <v>44011</v>
      </c>
      <c r="B74" t="s">
        <v>218</v>
      </c>
      <c r="C74" t="s">
        <v>38</v>
      </c>
      <c r="F74">
        <v>2</v>
      </c>
      <c r="G74">
        <v>3</v>
      </c>
      <c r="H74">
        <v>1</v>
      </c>
      <c r="M74" t="str">
        <f t="shared" si="51"/>
        <v>ELT</v>
      </c>
      <c r="N74" t="str">
        <f t="shared" si="52"/>
        <v/>
      </c>
      <c r="O74" t="str">
        <f t="shared" si="53"/>
        <v/>
      </c>
      <c r="P74">
        <f t="shared" si="54"/>
        <v>0</v>
      </c>
      <c r="Q74">
        <f t="shared" si="55"/>
        <v>0</v>
      </c>
      <c r="R74">
        <f t="shared" si="56"/>
        <v>1</v>
      </c>
      <c r="S74" t="str">
        <f t="shared" si="57"/>
        <v/>
      </c>
      <c r="T74" t="str">
        <f t="shared" si="58"/>
        <v/>
      </c>
      <c r="U74" t="str">
        <f t="shared" si="58"/>
        <v/>
      </c>
      <c r="V74" t="str">
        <f t="shared" si="59"/>
        <v/>
      </c>
      <c r="W74" t="str">
        <f t="shared" si="60"/>
        <v/>
      </c>
      <c r="X74" t="str">
        <f t="shared" si="61"/>
        <v/>
      </c>
      <c r="Y74">
        <f t="shared" si="62"/>
        <v>0</v>
      </c>
      <c r="Z74">
        <f t="shared" si="63"/>
        <v>1</v>
      </c>
      <c r="AA74">
        <f t="shared" si="64"/>
        <v>0</v>
      </c>
      <c r="AB74" t="str">
        <f t="shared" si="65"/>
        <v/>
      </c>
      <c r="AC74" t="str">
        <f>IF($AP74="Competitive",IF(J74="","",IF(J74=MAX($D74:$L74),1,0)),IF(J74="","",IF(J74=$AO74,1,0)))</f>
        <v/>
      </c>
      <c r="AD74" t="str">
        <f>IF($AP74="Competitive",IF(K74="","",IF(K74=MAX($D74:$L74),1,0)),IF(K74="","",IF(K74=$AO74,1,0)))</f>
        <v/>
      </c>
      <c r="AE74" t="str">
        <f t="shared" si="66"/>
        <v/>
      </c>
      <c r="AF74">
        <f t="shared" si="67"/>
        <v>0</v>
      </c>
      <c r="AG74">
        <f t="shared" si="68"/>
        <v>0</v>
      </c>
      <c r="AH74">
        <f t="shared" si="69"/>
        <v>1</v>
      </c>
      <c r="AI74">
        <f t="shared" si="70"/>
        <v>1</v>
      </c>
      <c r="AJ74">
        <f t="shared" si="71"/>
        <v>1</v>
      </c>
      <c r="AK74">
        <f t="shared" si="72"/>
        <v>0</v>
      </c>
      <c r="AL74">
        <f t="shared" si="73"/>
        <v>0</v>
      </c>
      <c r="AM74">
        <f t="shared" si="73"/>
        <v>0</v>
      </c>
      <c r="AN74">
        <f t="shared" si="74"/>
        <v>0</v>
      </c>
      <c r="AO74">
        <f t="shared" si="75"/>
        <v>3</v>
      </c>
      <c r="AP74" t="s">
        <v>63</v>
      </c>
      <c r="AQ74">
        <f>VLOOKUP($B74,Categories!$A$2:$O$48,2,0)</f>
        <v>0</v>
      </c>
      <c r="AR74">
        <f>VLOOKUP($B74,Categories!$A$2:$O$48,3,0)</f>
        <v>0</v>
      </c>
      <c r="AS74">
        <f>VLOOKUP($B74,Categories!$A$2:$O$48,4,0)</f>
        <v>0</v>
      </c>
      <c r="AT74">
        <f>VLOOKUP($B74,Categories!$A$2:$O$48,5,0)</f>
        <v>0</v>
      </c>
      <c r="AU74">
        <f>VLOOKUP($B74,Categories!$A$2:$O$48,6,0)</f>
        <v>0</v>
      </c>
      <c r="AV74">
        <f>VLOOKUP($B74,Categories!$A$2:$O$48,7,0)</f>
        <v>0</v>
      </c>
      <c r="AW74">
        <f>VLOOKUP($B74,Categories!$A$2:$O$48,8,0)</f>
        <v>1</v>
      </c>
      <c r="AX74">
        <f>VLOOKUP($B74,Categories!$A$2:$O$48,9,0)</f>
        <v>0</v>
      </c>
      <c r="AY74">
        <f>VLOOKUP($B74,Categories!$A$2:$O$48,10,0)</f>
        <v>0</v>
      </c>
      <c r="AZ74">
        <f>VLOOKUP($B74,Categories!$A$2:$O$48,11,0)</f>
        <v>0</v>
      </c>
      <c r="BA74">
        <f>VLOOKUP($B74,Categories!$A$2:$O$48,12,0)</f>
        <v>0</v>
      </c>
      <c r="BB74">
        <f>VLOOKUP($B74,Categories!$A$2:$O$48,13,0)</f>
        <v>0</v>
      </c>
      <c r="BC74">
        <f>VLOOKUP($B74,Categories!$A$2:$O$48,14,0)</f>
        <v>0</v>
      </c>
      <c r="BD74">
        <f>VLOOKUP($B74,Categories!$A$2:$O$48,15,0)</f>
        <v>0</v>
      </c>
      <c r="BE74">
        <f>VLOOKUP($B74,Categories!$A$2:$Z$48,16,0)</f>
        <v>3.92</v>
      </c>
      <c r="BF74">
        <f t="shared" si="76"/>
        <v>0</v>
      </c>
    </row>
    <row r="75" spans="1:58" x14ac:dyDescent="0.25">
      <c r="A75" s="1">
        <v>44011</v>
      </c>
      <c r="B75" t="s">
        <v>101</v>
      </c>
      <c r="C75" t="s">
        <v>38</v>
      </c>
      <c r="F75">
        <v>3</v>
      </c>
      <c r="G75">
        <v>2</v>
      </c>
      <c r="H75">
        <v>1</v>
      </c>
      <c r="M75" t="str">
        <f t="shared" si="51"/>
        <v>ELT</v>
      </c>
      <c r="N75" t="str">
        <f t="shared" si="52"/>
        <v/>
      </c>
      <c r="O75" t="str">
        <f t="shared" si="53"/>
        <v/>
      </c>
      <c r="P75">
        <f t="shared" si="54"/>
        <v>0</v>
      </c>
      <c r="Q75">
        <f t="shared" si="55"/>
        <v>0</v>
      </c>
      <c r="R75">
        <f t="shared" si="56"/>
        <v>1</v>
      </c>
      <c r="S75" t="str">
        <f t="shared" si="57"/>
        <v/>
      </c>
      <c r="T75" t="str">
        <f t="shared" si="58"/>
        <v/>
      </c>
      <c r="U75" t="str">
        <f t="shared" si="58"/>
        <v/>
      </c>
      <c r="V75" t="str">
        <f t="shared" si="59"/>
        <v/>
      </c>
      <c r="W75" t="str">
        <f t="shared" si="60"/>
        <v/>
      </c>
      <c r="X75" t="str">
        <f t="shared" si="61"/>
        <v/>
      </c>
      <c r="Y75">
        <f t="shared" si="62"/>
        <v>1</v>
      </c>
      <c r="Z75">
        <f t="shared" si="63"/>
        <v>0</v>
      </c>
      <c r="AA75">
        <f t="shared" si="64"/>
        <v>0</v>
      </c>
      <c r="AB75" t="str">
        <f t="shared" si="65"/>
        <v/>
      </c>
      <c r="AC75" t="str">
        <f>IF($AP75="Competitive",IF(J75="","",IF(J75=MAX($D75:$L75),1,0)),IF(J75="","",IF(J75=$AO75,1,0)))</f>
        <v/>
      </c>
      <c r="AD75" t="str">
        <f>IF($AP75="Competitive",IF(K75="","",IF(K75=MAX($D75:$L75),1,0)),IF(K75="","",IF(K75=$AO75,1,0)))</f>
        <v/>
      </c>
      <c r="AE75" t="str">
        <f t="shared" si="66"/>
        <v/>
      </c>
      <c r="AF75">
        <f t="shared" si="67"/>
        <v>0</v>
      </c>
      <c r="AG75">
        <f t="shared" si="68"/>
        <v>0</v>
      </c>
      <c r="AH75">
        <f t="shared" si="69"/>
        <v>1</v>
      </c>
      <c r="AI75">
        <f t="shared" si="70"/>
        <v>1</v>
      </c>
      <c r="AJ75">
        <f t="shared" si="71"/>
        <v>1</v>
      </c>
      <c r="AK75">
        <f t="shared" si="72"/>
        <v>0</v>
      </c>
      <c r="AL75">
        <f t="shared" si="73"/>
        <v>0</v>
      </c>
      <c r="AM75">
        <f t="shared" si="73"/>
        <v>0</v>
      </c>
      <c r="AN75">
        <f t="shared" si="74"/>
        <v>0</v>
      </c>
      <c r="AO75">
        <f t="shared" si="75"/>
        <v>3</v>
      </c>
      <c r="AP75" t="s">
        <v>63</v>
      </c>
      <c r="AQ75">
        <f>VLOOKUP($B75,Categories!$A$2:$O$48,2,0)</f>
        <v>0</v>
      </c>
      <c r="AR75">
        <f>VLOOKUP($B75,Categories!$A$2:$O$48,3,0)</f>
        <v>0</v>
      </c>
      <c r="AS75">
        <f>VLOOKUP($B75,Categories!$A$2:$O$48,4,0)</f>
        <v>0</v>
      </c>
      <c r="AT75">
        <f>VLOOKUP($B75,Categories!$A$2:$O$48,5,0)</f>
        <v>1</v>
      </c>
      <c r="AU75">
        <f>VLOOKUP($B75,Categories!$A$2:$O$48,6,0)</f>
        <v>0</v>
      </c>
      <c r="AV75">
        <f>VLOOKUP($B75,Categories!$A$2:$O$48,7,0)</f>
        <v>0</v>
      </c>
      <c r="AW75">
        <f>VLOOKUP($B75,Categories!$A$2:$O$48,8,0)</f>
        <v>0</v>
      </c>
      <c r="AX75">
        <f>VLOOKUP($B75,Categories!$A$2:$O$48,9,0)</f>
        <v>0</v>
      </c>
      <c r="AY75">
        <f>VLOOKUP($B75,Categories!$A$2:$O$48,10,0)</f>
        <v>0</v>
      </c>
      <c r="AZ75">
        <f>VLOOKUP($B75,Categories!$A$2:$O$48,11,0)</f>
        <v>0</v>
      </c>
      <c r="BA75">
        <f>VLOOKUP($B75,Categories!$A$2:$O$48,12,0)</f>
        <v>0</v>
      </c>
      <c r="BB75">
        <f>VLOOKUP($B75,Categories!$A$2:$O$48,13,0)</f>
        <v>0</v>
      </c>
      <c r="BC75">
        <f>VLOOKUP($B75,Categories!$A$2:$O$48,14,0)</f>
        <v>0</v>
      </c>
      <c r="BD75">
        <f>VLOOKUP($B75,Categories!$A$2:$O$48,15,0)</f>
        <v>1</v>
      </c>
      <c r="BE75">
        <f>VLOOKUP($B75,Categories!$A$2:$Z$48,16,0)</f>
        <v>1.27</v>
      </c>
      <c r="BF75">
        <f t="shared" si="76"/>
        <v>0</v>
      </c>
    </row>
    <row r="76" spans="1:58" x14ac:dyDescent="0.25">
      <c r="A76" s="1">
        <v>44019</v>
      </c>
      <c r="B76" t="s">
        <v>99</v>
      </c>
      <c r="C76" t="s">
        <v>5</v>
      </c>
      <c r="E76">
        <v>1</v>
      </c>
      <c r="H76">
        <v>2</v>
      </c>
      <c r="I76">
        <v>3</v>
      </c>
      <c r="M76" t="str">
        <f t="shared" si="51"/>
        <v>HTS</v>
      </c>
      <c r="N76" t="str">
        <f t="shared" si="52"/>
        <v/>
      </c>
      <c r="O76">
        <f t="shared" si="53"/>
        <v>1</v>
      </c>
      <c r="P76" t="str">
        <f t="shared" si="54"/>
        <v/>
      </c>
      <c r="Q76" t="str">
        <f t="shared" si="55"/>
        <v/>
      </c>
      <c r="R76">
        <f t="shared" si="56"/>
        <v>0</v>
      </c>
      <c r="S76">
        <f t="shared" si="57"/>
        <v>0</v>
      </c>
      <c r="T76" t="str">
        <f t="shared" si="58"/>
        <v/>
      </c>
      <c r="U76" t="str">
        <f t="shared" si="58"/>
        <v/>
      </c>
      <c r="V76" t="str">
        <f t="shared" si="59"/>
        <v/>
      </c>
      <c r="W76" t="str">
        <f t="shared" si="60"/>
        <v/>
      </c>
      <c r="X76">
        <f t="shared" si="61"/>
        <v>0</v>
      </c>
      <c r="Y76" t="str">
        <f t="shared" si="62"/>
        <v/>
      </c>
      <c r="Z76" t="str">
        <f t="shared" si="63"/>
        <v/>
      </c>
      <c r="AA76">
        <f t="shared" si="64"/>
        <v>0</v>
      </c>
      <c r="AB76">
        <f t="shared" si="65"/>
        <v>1</v>
      </c>
      <c r="AC76" t="str">
        <f>IF($AP76="Competitive",IF(J76="","",IF(J76=MAX($D76:$L76),1,0)),IF(J76="","",IF(J76=$AO76,1,0)))</f>
        <v/>
      </c>
      <c r="AD76" t="str">
        <f>IF($AP76="Competitive",IF(K76="","",IF(K76=MAX($D76:$L76),1,0)),IF(K76="","",IF(K76=$AO76,1,0)))</f>
        <v/>
      </c>
      <c r="AE76" t="str">
        <f t="shared" si="66"/>
        <v/>
      </c>
      <c r="AF76">
        <f t="shared" si="67"/>
        <v>0</v>
      </c>
      <c r="AG76">
        <f t="shared" si="68"/>
        <v>1</v>
      </c>
      <c r="AH76">
        <f t="shared" si="69"/>
        <v>0</v>
      </c>
      <c r="AI76">
        <f t="shared" si="70"/>
        <v>0</v>
      </c>
      <c r="AJ76">
        <f t="shared" si="71"/>
        <v>1</v>
      </c>
      <c r="AK76">
        <f t="shared" si="72"/>
        <v>1</v>
      </c>
      <c r="AL76">
        <f t="shared" si="73"/>
        <v>0</v>
      </c>
      <c r="AM76">
        <f t="shared" si="73"/>
        <v>0</v>
      </c>
      <c r="AN76">
        <f t="shared" si="74"/>
        <v>0</v>
      </c>
      <c r="AO76">
        <f t="shared" si="75"/>
        <v>3</v>
      </c>
      <c r="AP76" t="s">
        <v>63</v>
      </c>
      <c r="AQ76">
        <f>VLOOKUP($B76,Categories!$A$2:$O$48,2,0)</f>
        <v>0</v>
      </c>
      <c r="AR76">
        <f>VLOOKUP($B76,Categories!$A$2:$O$48,3,0)</f>
        <v>0</v>
      </c>
      <c r="AS76">
        <f>VLOOKUP($B76,Categories!$A$2:$O$48,4,0)</f>
        <v>1</v>
      </c>
      <c r="AT76">
        <f>VLOOKUP($B76,Categories!$A$2:$O$48,5,0)</f>
        <v>0</v>
      </c>
      <c r="AU76">
        <f>VLOOKUP($B76,Categories!$A$2:$O$48,6,0)</f>
        <v>1</v>
      </c>
      <c r="AV76">
        <f>VLOOKUP($B76,Categories!$A$2:$O$48,7,0)</f>
        <v>1</v>
      </c>
      <c r="AW76">
        <f>VLOOKUP($B76,Categories!$A$2:$O$48,8,0)</f>
        <v>0</v>
      </c>
      <c r="AX76">
        <f>VLOOKUP($B76,Categories!$A$2:$O$48,9,0)</f>
        <v>0</v>
      </c>
      <c r="AY76">
        <f>VLOOKUP($B76,Categories!$A$2:$O$48,10,0)</f>
        <v>0</v>
      </c>
      <c r="AZ76">
        <f>VLOOKUP($B76,Categories!$A$2:$O$48,11,0)</f>
        <v>0</v>
      </c>
      <c r="BA76">
        <f>VLOOKUP($B76,Categories!$A$2:$O$48,12,0)</f>
        <v>0</v>
      </c>
      <c r="BB76">
        <f>VLOOKUP($B76,Categories!$A$2:$O$48,13,0)</f>
        <v>0</v>
      </c>
      <c r="BC76">
        <f>VLOOKUP($B76,Categories!$A$2:$O$48,14,0)</f>
        <v>0</v>
      </c>
      <c r="BD76">
        <f>VLOOKUP($B76,Categories!$A$2:$O$48,15,0)</f>
        <v>0</v>
      </c>
      <c r="BE76">
        <f>VLOOKUP($B76,Categories!$A$2:$Z$48,16,0)</f>
        <v>2.88</v>
      </c>
      <c r="BF76">
        <f t="shared" si="76"/>
        <v>1</v>
      </c>
    </row>
    <row r="77" spans="1:58" x14ac:dyDescent="0.25">
      <c r="A77" s="1">
        <v>44019</v>
      </c>
      <c r="B77" t="s">
        <v>99</v>
      </c>
      <c r="C77" t="s">
        <v>5</v>
      </c>
      <c r="E77">
        <v>3</v>
      </c>
      <c r="H77">
        <v>2</v>
      </c>
      <c r="I77">
        <v>1</v>
      </c>
      <c r="M77" t="str">
        <f t="shared" si="51"/>
        <v>HTS</v>
      </c>
      <c r="N77" t="str">
        <f t="shared" si="52"/>
        <v/>
      </c>
      <c r="O77">
        <f t="shared" si="53"/>
        <v>0</v>
      </c>
      <c r="P77" t="str">
        <f t="shared" si="54"/>
        <v/>
      </c>
      <c r="Q77" t="str">
        <f t="shared" si="55"/>
        <v/>
      </c>
      <c r="R77">
        <f t="shared" si="56"/>
        <v>0</v>
      </c>
      <c r="S77">
        <f t="shared" si="57"/>
        <v>1</v>
      </c>
      <c r="T77" t="str">
        <f t="shared" si="58"/>
        <v/>
      </c>
      <c r="U77" t="str">
        <f t="shared" si="58"/>
        <v/>
      </c>
      <c r="V77" t="str">
        <f t="shared" si="59"/>
        <v/>
      </c>
      <c r="W77" t="str">
        <f t="shared" si="60"/>
        <v/>
      </c>
      <c r="X77">
        <f t="shared" si="61"/>
        <v>1</v>
      </c>
      <c r="Y77" t="str">
        <f t="shared" si="62"/>
        <v/>
      </c>
      <c r="Z77" t="str">
        <f t="shared" si="63"/>
        <v/>
      </c>
      <c r="AA77">
        <f t="shared" si="64"/>
        <v>0</v>
      </c>
      <c r="AB77">
        <f t="shared" si="65"/>
        <v>0</v>
      </c>
      <c r="AC77" t="str">
        <f>IF($AP77="Competitive",IF(J77="","",IF(J77=MAX($D77:$L77),1,0)),IF(J77="","",IF(J77=$AO77,1,0)))</f>
        <v/>
      </c>
      <c r="AD77" t="str">
        <f>IF($AP77="Competitive",IF(K77="","",IF(K77=MAX($D77:$L77),1,0)),IF(K77="","",IF(K77=$AO77,1,0)))</f>
        <v/>
      </c>
      <c r="AE77" t="str">
        <f t="shared" si="66"/>
        <v/>
      </c>
      <c r="AF77">
        <f t="shared" si="67"/>
        <v>0</v>
      </c>
      <c r="AG77">
        <f t="shared" si="68"/>
        <v>1</v>
      </c>
      <c r="AH77">
        <f t="shared" si="69"/>
        <v>0</v>
      </c>
      <c r="AI77">
        <f t="shared" si="70"/>
        <v>0</v>
      </c>
      <c r="AJ77">
        <f t="shared" si="71"/>
        <v>1</v>
      </c>
      <c r="AK77">
        <f t="shared" si="72"/>
        <v>1</v>
      </c>
      <c r="AL77">
        <f t="shared" si="73"/>
        <v>0</v>
      </c>
      <c r="AM77">
        <f t="shared" si="73"/>
        <v>0</v>
      </c>
      <c r="AN77">
        <f t="shared" si="74"/>
        <v>0</v>
      </c>
      <c r="AO77">
        <f t="shared" si="75"/>
        <v>3</v>
      </c>
      <c r="AP77" t="s">
        <v>63</v>
      </c>
      <c r="AQ77">
        <f>VLOOKUP($B77,Categories!$A$2:$O$48,2,0)</f>
        <v>0</v>
      </c>
      <c r="AR77">
        <f>VLOOKUP($B77,Categories!$A$2:$O$48,3,0)</f>
        <v>0</v>
      </c>
      <c r="AS77">
        <f>VLOOKUP($B77,Categories!$A$2:$O$48,4,0)</f>
        <v>1</v>
      </c>
      <c r="AT77">
        <f>VLOOKUP($B77,Categories!$A$2:$O$48,5,0)</f>
        <v>0</v>
      </c>
      <c r="AU77">
        <f>VLOOKUP($B77,Categories!$A$2:$O$48,6,0)</f>
        <v>1</v>
      </c>
      <c r="AV77">
        <f>VLOOKUP($B77,Categories!$A$2:$O$48,7,0)</f>
        <v>1</v>
      </c>
      <c r="AW77">
        <f>VLOOKUP($B77,Categories!$A$2:$O$48,8,0)</f>
        <v>0</v>
      </c>
      <c r="AX77">
        <f>VLOOKUP($B77,Categories!$A$2:$O$48,9,0)</f>
        <v>0</v>
      </c>
      <c r="AY77">
        <f>VLOOKUP($B77,Categories!$A$2:$O$48,10,0)</f>
        <v>0</v>
      </c>
      <c r="AZ77">
        <f>VLOOKUP($B77,Categories!$A$2:$O$48,11,0)</f>
        <v>0</v>
      </c>
      <c r="BA77">
        <f>VLOOKUP($B77,Categories!$A$2:$O$48,12,0)</f>
        <v>0</v>
      </c>
      <c r="BB77">
        <f>VLOOKUP($B77,Categories!$A$2:$O$48,13,0)</f>
        <v>0</v>
      </c>
      <c r="BC77">
        <f>VLOOKUP($B77,Categories!$A$2:$O$48,14,0)</f>
        <v>0</v>
      </c>
      <c r="BD77">
        <f>VLOOKUP($B77,Categories!$A$2:$O$48,15,0)</f>
        <v>0</v>
      </c>
      <c r="BE77">
        <f>VLOOKUP($B77,Categories!$A$2:$Z$48,16,0)</f>
        <v>2.88</v>
      </c>
      <c r="BF77">
        <f t="shared" si="76"/>
        <v>0</v>
      </c>
    </row>
    <row r="78" spans="1:58" x14ac:dyDescent="0.25">
      <c r="A78" s="1">
        <v>44025</v>
      </c>
      <c r="B78" t="s">
        <v>102</v>
      </c>
      <c r="C78" t="s">
        <v>38</v>
      </c>
      <c r="D78">
        <v>1</v>
      </c>
      <c r="F78">
        <v>3</v>
      </c>
      <c r="H78">
        <v>2</v>
      </c>
      <c r="M78" t="str">
        <f t="shared" si="51"/>
        <v>JET</v>
      </c>
      <c r="N78">
        <f t="shared" si="52"/>
        <v>1</v>
      </c>
      <c r="O78" t="str">
        <f t="shared" si="53"/>
        <v/>
      </c>
      <c r="P78">
        <f t="shared" si="54"/>
        <v>0</v>
      </c>
      <c r="Q78" t="str">
        <f t="shared" si="55"/>
        <v/>
      </c>
      <c r="R78">
        <f t="shared" si="56"/>
        <v>0</v>
      </c>
      <c r="S78" t="str">
        <f t="shared" si="57"/>
        <v/>
      </c>
      <c r="T78" t="str">
        <f t="shared" si="58"/>
        <v/>
      </c>
      <c r="U78" t="str">
        <f t="shared" si="58"/>
        <v/>
      </c>
      <c r="V78" t="str">
        <f t="shared" si="59"/>
        <v/>
      </c>
      <c r="W78">
        <f t="shared" si="60"/>
        <v>0</v>
      </c>
      <c r="X78" t="str">
        <f t="shared" si="61"/>
        <v/>
      </c>
      <c r="Y78">
        <f t="shared" si="62"/>
        <v>1</v>
      </c>
      <c r="Z78" t="str">
        <f t="shared" si="63"/>
        <v/>
      </c>
      <c r="AA78">
        <f t="shared" si="64"/>
        <v>0</v>
      </c>
      <c r="AB78" t="str">
        <f t="shared" si="65"/>
        <v/>
      </c>
      <c r="AC78" t="str">
        <f>IF($AP78="Competitive",IF(J78="","",IF(J78=MAX($D78:$L78),1,0)),IF(J78="","",IF(J78=$AO78,1,0)))</f>
        <v/>
      </c>
      <c r="AD78" t="str">
        <f>IF($AP78="Competitive",IF(K78="","",IF(K78=MAX($D78:$L78),1,0)),IF(K78="","",IF(K78=$AO78,1,0)))</f>
        <v/>
      </c>
      <c r="AE78" t="str">
        <f t="shared" si="66"/>
        <v/>
      </c>
      <c r="AF78">
        <f t="shared" si="67"/>
        <v>1</v>
      </c>
      <c r="AG78">
        <f t="shared" si="68"/>
        <v>0</v>
      </c>
      <c r="AH78">
        <f t="shared" si="69"/>
        <v>1</v>
      </c>
      <c r="AI78">
        <f t="shared" si="70"/>
        <v>0</v>
      </c>
      <c r="AJ78">
        <f t="shared" si="71"/>
        <v>1</v>
      </c>
      <c r="AK78">
        <f t="shared" si="72"/>
        <v>0</v>
      </c>
      <c r="AL78">
        <f t="shared" si="73"/>
        <v>0</v>
      </c>
      <c r="AM78">
        <f t="shared" si="73"/>
        <v>0</v>
      </c>
      <c r="AN78">
        <f t="shared" si="74"/>
        <v>0</v>
      </c>
      <c r="AO78">
        <f t="shared" si="75"/>
        <v>3</v>
      </c>
      <c r="AP78" t="s">
        <v>63</v>
      </c>
      <c r="AQ78">
        <f>VLOOKUP($B78,Categories!$A$2:$O$48,2,0)</f>
        <v>0</v>
      </c>
      <c r="AR78">
        <f>VLOOKUP($B78,Categories!$A$2:$O$48,3,0)</f>
        <v>0</v>
      </c>
      <c r="AS78">
        <f>VLOOKUP($B78,Categories!$A$2:$O$48,4,0)</f>
        <v>0</v>
      </c>
      <c r="AT78">
        <f>VLOOKUP($B78,Categories!$A$2:$O$48,5,0)</f>
        <v>0</v>
      </c>
      <c r="AU78">
        <f>VLOOKUP($B78,Categories!$A$2:$O$48,6,0)</f>
        <v>0</v>
      </c>
      <c r="AV78">
        <f>VLOOKUP($B78,Categories!$A$2:$O$48,7,0)</f>
        <v>0</v>
      </c>
      <c r="AW78">
        <f>VLOOKUP($B78,Categories!$A$2:$O$48,8,0)</f>
        <v>1</v>
      </c>
      <c r="AX78">
        <f>VLOOKUP($B78,Categories!$A$2:$O$48,9,0)</f>
        <v>0</v>
      </c>
      <c r="AY78">
        <f>VLOOKUP($B78,Categories!$A$2:$O$48,10,0)</f>
        <v>1</v>
      </c>
      <c r="AZ78">
        <f>VLOOKUP($B78,Categories!$A$2:$O$48,11,0)</f>
        <v>0</v>
      </c>
      <c r="BA78">
        <f>VLOOKUP($B78,Categories!$A$2:$O$48,12,0)</f>
        <v>0</v>
      </c>
      <c r="BB78">
        <f>VLOOKUP($B78,Categories!$A$2:$O$48,13,0)</f>
        <v>0</v>
      </c>
      <c r="BC78">
        <f>VLOOKUP($B78,Categories!$A$2:$O$48,14,0)</f>
        <v>0</v>
      </c>
      <c r="BD78">
        <f>VLOOKUP($B78,Categories!$A$2:$O$48,15,0)</f>
        <v>0</v>
      </c>
      <c r="BE78">
        <f>VLOOKUP($B78,Categories!$A$2:$Z$48,16,0)</f>
        <v>3.04</v>
      </c>
      <c r="BF78">
        <f t="shared" si="76"/>
        <v>1</v>
      </c>
    </row>
    <row r="79" spans="1:58" x14ac:dyDescent="0.25">
      <c r="A79" s="1">
        <v>44025</v>
      </c>
      <c r="B79" t="s">
        <v>103</v>
      </c>
      <c r="C79" t="s">
        <v>38</v>
      </c>
      <c r="D79">
        <v>2</v>
      </c>
      <c r="F79">
        <v>1</v>
      </c>
      <c r="H79">
        <v>2</v>
      </c>
      <c r="M79" t="str">
        <f t="shared" si="51"/>
        <v>JET</v>
      </c>
      <c r="N79">
        <f t="shared" si="52"/>
        <v>0</v>
      </c>
      <c r="O79" t="str">
        <f t="shared" si="53"/>
        <v/>
      </c>
      <c r="P79">
        <f t="shared" si="54"/>
        <v>1</v>
      </c>
      <c r="Q79" t="str">
        <f t="shared" si="55"/>
        <v/>
      </c>
      <c r="R79">
        <f t="shared" si="56"/>
        <v>0</v>
      </c>
      <c r="S79" t="str">
        <f t="shared" si="57"/>
        <v/>
      </c>
      <c r="T79" t="str">
        <f t="shared" si="58"/>
        <v/>
      </c>
      <c r="U79" t="str">
        <f t="shared" si="58"/>
        <v/>
      </c>
      <c r="V79" t="str">
        <f t="shared" si="59"/>
        <v/>
      </c>
      <c r="W79">
        <f t="shared" si="60"/>
        <v>1</v>
      </c>
      <c r="X79" t="str">
        <f t="shared" si="61"/>
        <v/>
      </c>
      <c r="Y79">
        <f t="shared" si="62"/>
        <v>0</v>
      </c>
      <c r="Z79" t="str">
        <f t="shared" si="63"/>
        <v/>
      </c>
      <c r="AA79">
        <f t="shared" si="64"/>
        <v>1</v>
      </c>
      <c r="AB79" t="str">
        <f t="shared" si="65"/>
        <v/>
      </c>
      <c r="AC79" t="str">
        <f>IF($AP79="Competitive",IF(J79="","",IF(J79=MAX($D79:$L79),1,0)),IF(J79="","",IF(J79=$AO79,1,0)))</f>
        <v/>
      </c>
      <c r="AD79" t="str">
        <f>IF($AP79="Competitive",IF(K79="","",IF(K79=MAX($D79:$L79),1,0)),IF(K79="","",IF(K79=$AO79,1,0)))</f>
        <v/>
      </c>
      <c r="AE79" t="str">
        <f t="shared" si="66"/>
        <v/>
      </c>
      <c r="AF79">
        <f t="shared" si="67"/>
        <v>1</v>
      </c>
      <c r="AG79">
        <f t="shared" si="68"/>
        <v>0</v>
      </c>
      <c r="AH79">
        <f t="shared" si="69"/>
        <v>1</v>
      </c>
      <c r="AI79">
        <f t="shared" si="70"/>
        <v>0</v>
      </c>
      <c r="AJ79">
        <f t="shared" si="71"/>
        <v>1</v>
      </c>
      <c r="AK79">
        <f t="shared" si="72"/>
        <v>0</v>
      </c>
      <c r="AL79">
        <f t="shared" si="73"/>
        <v>0</v>
      </c>
      <c r="AM79">
        <f t="shared" si="73"/>
        <v>0</v>
      </c>
      <c r="AN79">
        <f t="shared" si="74"/>
        <v>0</v>
      </c>
      <c r="AO79">
        <f t="shared" si="75"/>
        <v>3</v>
      </c>
      <c r="AP79" t="s">
        <v>63</v>
      </c>
      <c r="AQ79">
        <f>VLOOKUP($B79,Categories!$A$2:$O$48,2,0)</f>
        <v>0</v>
      </c>
      <c r="AR79">
        <f>VLOOKUP($B79,Categories!$A$2:$O$48,3,0)</f>
        <v>0</v>
      </c>
      <c r="AS79">
        <f>VLOOKUP($B79,Categories!$A$2:$O$48,4,0)</f>
        <v>1</v>
      </c>
      <c r="AT79">
        <f>VLOOKUP($B79,Categories!$A$2:$O$48,5,0)</f>
        <v>0</v>
      </c>
      <c r="AU79">
        <f>VLOOKUP($B79,Categories!$A$2:$O$48,6,0)</f>
        <v>1</v>
      </c>
      <c r="AV79">
        <f>VLOOKUP($B79,Categories!$A$2:$O$48,7,0)</f>
        <v>1</v>
      </c>
      <c r="AW79">
        <f>VLOOKUP($B79,Categories!$A$2:$O$48,8,0)</f>
        <v>0</v>
      </c>
      <c r="AX79">
        <f>VLOOKUP($B79,Categories!$A$2:$O$48,9,0)</f>
        <v>0</v>
      </c>
      <c r="AY79">
        <f>VLOOKUP($B79,Categories!$A$2:$O$48,10,0)</f>
        <v>0</v>
      </c>
      <c r="AZ79">
        <f>VLOOKUP($B79,Categories!$A$2:$O$48,11,0)</f>
        <v>0</v>
      </c>
      <c r="BA79">
        <f>VLOOKUP($B79,Categories!$A$2:$O$48,12,0)</f>
        <v>0</v>
      </c>
      <c r="BB79">
        <f>VLOOKUP($B79,Categories!$A$2:$O$48,13,0)</f>
        <v>0</v>
      </c>
      <c r="BC79">
        <f>VLOOKUP($B79,Categories!$A$2:$O$48,14,0)</f>
        <v>0</v>
      </c>
      <c r="BD79">
        <f>VLOOKUP($B79,Categories!$A$2:$O$48,15,0)</f>
        <v>0</v>
      </c>
      <c r="BE79">
        <f>VLOOKUP($B79,Categories!$A$2:$Z$48,16,0)</f>
        <v>2.88</v>
      </c>
      <c r="BF79">
        <f t="shared" si="76"/>
        <v>0</v>
      </c>
    </row>
    <row r="80" spans="1:58" x14ac:dyDescent="0.25">
      <c r="A80" s="1">
        <v>44025</v>
      </c>
      <c r="B80" t="s">
        <v>101</v>
      </c>
      <c r="C80" t="s">
        <v>38</v>
      </c>
      <c r="D80">
        <v>3</v>
      </c>
      <c r="F80">
        <v>1</v>
      </c>
      <c r="H80">
        <v>2</v>
      </c>
      <c r="M80" t="str">
        <f t="shared" si="51"/>
        <v>JET</v>
      </c>
      <c r="N80">
        <f t="shared" si="52"/>
        <v>0</v>
      </c>
      <c r="O80" t="str">
        <f t="shared" si="53"/>
        <v/>
      </c>
      <c r="P80">
        <f t="shared" si="54"/>
        <v>1</v>
      </c>
      <c r="Q80" t="str">
        <f t="shared" si="55"/>
        <v/>
      </c>
      <c r="R80">
        <f t="shared" si="56"/>
        <v>0</v>
      </c>
      <c r="S80" t="str">
        <f t="shared" si="57"/>
        <v/>
      </c>
      <c r="T80" t="str">
        <f t="shared" si="58"/>
        <v/>
      </c>
      <c r="U80" t="str">
        <f t="shared" si="58"/>
        <v/>
      </c>
      <c r="V80" t="str">
        <f t="shared" si="59"/>
        <v/>
      </c>
      <c r="W80">
        <f t="shared" si="60"/>
        <v>1</v>
      </c>
      <c r="X80" t="str">
        <f t="shared" si="61"/>
        <v/>
      </c>
      <c r="Y80">
        <f t="shared" si="62"/>
        <v>0</v>
      </c>
      <c r="Z80" t="str">
        <f t="shared" si="63"/>
        <v/>
      </c>
      <c r="AA80">
        <f t="shared" si="64"/>
        <v>0</v>
      </c>
      <c r="AB80" t="str">
        <f t="shared" si="65"/>
        <v/>
      </c>
      <c r="AC80" t="str">
        <f>IF($AP80="Competitive",IF(J80="","",IF(J80=MAX($D80:$L80),1,0)),IF(J80="","",IF(J80=$AO80,1,0)))</f>
        <v/>
      </c>
      <c r="AD80" t="str">
        <f>IF($AP80="Competitive",IF(K80="","",IF(K80=MAX($D80:$L80),1,0)),IF(K80="","",IF(K80=$AO80,1,0)))</f>
        <v/>
      </c>
      <c r="AE80" t="str">
        <f t="shared" si="66"/>
        <v/>
      </c>
      <c r="AF80">
        <f t="shared" si="67"/>
        <v>1</v>
      </c>
      <c r="AG80">
        <f t="shared" si="68"/>
        <v>0</v>
      </c>
      <c r="AH80">
        <f t="shared" si="69"/>
        <v>1</v>
      </c>
      <c r="AI80">
        <f t="shared" si="70"/>
        <v>0</v>
      </c>
      <c r="AJ80">
        <f t="shared" si="71"/>
        <v>1</v>
      </c>
      <c r="AK80">
        <f t="shared" si="72"/>
        <v>0</v>
      </c>
      <c r="AL80">
        <f t="shared" si="73"/>
        <v>0</v>
      </c>
      <c r="AM80">
        <f t="shared" si="73"/>
        <v>0</v>
      </c>
      <c r="AN80">
        <f t="shared" si="74"/>
        <v>0</v>
      </c>
      <c r="AO80">
        <f t="shared" si="75"/>
        <v>3</v>
      </c>
      <c r="AP80" t="s">
        <v>63</v>
      </c>
      <c r="AQ80">
        <f>VLOOKUP($B80,Categories!$A$2:$O$48,2,0)</f>
        <v>0</v>
      </c>
      <c r="AR80">
        <f>VLOOKUP($B80,Categories!$A$2:$O$48,3,0)</f>
        <v>0</v>
      </c>
      <c r="AS80">
        <f>VLOOKUP($B80,Categories!$A$2:$O$48,4,0)</f>
        <v>0</v>
      </c>
      <c r="AT80">
        <f>VLOOKUP($B80,Categories!$A$2:$O$48,5,0)</f>
        <v>1</v>
      </c>
      <c r="AU80">
        <f>VLOOKUP($B80,Categories!$A$2:$O$48,6,0)</f>
        <v>0</v>
      </c>
      <c r="AV80">
        <f>VLOOKUP($B80,Categories!$A$2:$O$48,7,0)</f>
        <v>0</v>
      </c>
      <c r="AW80">
        <f>VLOOKUP($B80,Categories!$A$2:$O$48,8,0)</f>
        <v>0</v>
      </c>
      <c r="AX80">
        <f>VLOOKUP($B80,Categories!$A$2:$O$48,9,0)</f>
        <v>0</v>
      </c>
      <c r="AY80">
        <f>VLOOKUP($B80,Categories!$A$2:$O$48,10,0)</f>
        <v>0</v>
      </c>
      <c r="AZ80">
        <f>VLOOKUP($B80,Categories!$A$2:$O$48,11,0)</f>
        <v>0</v>
      </c>
      <c r="BA80">
        <f>VLOOKUP($B80,Categories!$A$2:$O$48,12,0)</f>
        <v>0</v>
      </c>
      <c r="BB80">
        <f>VLOOKUP($B80,Categories!$A$2:$O$48,13,0)</f>
        <v>0</v>
      </c>
      <c r="BC80">
        <f>VLOOKUP($B80,Categories!$A$2:$O$48,14,0)</f>
        <v>0</v>
      </c>
      <c r="BD80">
        <f>VLOOKUP($B80,Categories!$A$2:$O$48,15,0)</f>
        <v>1</v>
      </c>
      <c r="BE80">
        <f>VLOOKUP($B80,Categories!$A$2:$Z$48,16,0)</f>
        <v>1.27</v>
      </c>
      <c r="BF80">
        <f t="shared" si="76"/>
        <v>0</v>
      </c>
    </row>
    <row r="81" spans="1:58" x14ac:dyDescent="0.25">
      <c r="A81" s="1">
        <v>44025</v>
      </c>
      <c r="B81" t="s">
        <v>101</v>
      </c>
      <c r="C81" t="s">
        <v>38</v>
      </c>
      <c r="D81">
        <v>2</v>
      </c>
      <c r="F81">
        <v>3</v>
      </c>
      <c r="H81">
        <v>1</v>
      </c>
      <c r="M81" t="str">
        <f t="shared" si="51"/>
        <v>JET</v>
      </c>
      <c r="N81">
        <f t="shared" si="52"/>
        <v>0</v>
      </c>
      <c r="O81" t="str">
        <f t="shared" si="53"/>
        <v/>
      </c>
      <c r="P81">
        <f t="shared" si="54"/>
        <v>0</v>
      </c>
      <c r="Q81" t="str">
        <f t="shared" si="55"/>
        <v/>
      </c>
      <c r="R81">
        <f t="shared" si="56"/>
        <v>1</v>
      </c>
      <c r="S81" t="str">
        <f t="shared" si="57"/>
        <v/>
      </c>
      <c r="T81" t="str">
        <f t="shared" si="58"/>
        <v/>
      </c>
      <c r="U81" t="str">
        <f t="shared" si="58"/>
        <v/>
      </c>
      <c r="V81" t="str">
        <f t="shared" si="59"/>
        <v/>
      </c>
      <c r="W81">
        <f t="shared" si="60"/>
        <v>0</v>
      </c>
      <c r="X81" t="str">
        <f t="shared" si="61"/>
        <v/>
      </c>
      <c r="Y81">
        <f t="shared" si="62"/>
        <v>1</v>
      </c>
      <c r="Z81" t="str">
        <f t="shared" si="63"/>
        <v/>
      </c>
      <c r="AA81">
        <f t="shared" si="64"/>
        <v>0</v>
      </c>
      <c r="AB81" t="str">
        <f t="shared" si="65"/>
        <v/>
      </c>
      <c r="AC81" t="str">
        <f>IF($AP81="Competitive",IF(J81="","",IF(J81=MAX($D81:$L81),1,0)),IF(J81="","",IF(J81=$AO81,1,0)))</f>
        <v/>
      </c>
      <c r="AD81" t="str">
        <f>IF($AP81="Competitive",IF(K81="","",IF(K81=MAX($D81:$L81),1,0)),IF(K81="","",IF(K81=$AO81,1,0)))</f>
        <v/>
      </c>
      <c r="AE81" t="str">
        <f t="shared" si="66"/>
        <v/>
      </c>
      <c r="AF81">
        <f t="shared" si="67"/>
        <v>1</v>
      </c>
      <c r="AG81">
        <f t="shared" si="68"/>
        <v>0</v>
      </c>
      <c r="AH81">
        <f t="shared" si="69"/>
        <v>1</v>
      </c>
      <c r="AI81">
        <f t="shared" si="70"/>
        <v>0</v>
      </c>
      <c r="AJ81">
        <f t="shared" si="71"/>
        <v>1</v>
      </c>
      <c r="AK81">
        <f t="shared" si="72"/>
        <v>0</v>
      </c>
      <c r="AL81">
        <f t="shared" si="73"/>
        <v>0</v>
      </c>
      <c r="AM81">
        <f t="shared" si="73"/>
        <v>0</v>
      </c>
      <c r="AN81">
        <f t="shared" si="74"/>
        <v>0</v>
      </c>
      <c r="AO81">
        <f t="shared" si="75"/>
        <v>3</v>
      </c>
      <c r="AP81" t="s">
        <v>63</v>
      </c>
      <c r="AQ81">
        <f>VLOOKUP($B81,Categories!$A$2:$O$48,2,0)</f>
        <v>0</v>
      </c>
      <c r="AR81">
        <f>VLOOKUP($B81,Categories!$A$2:$O$48,3,0)</f>
        <v>0</v>
      </c>
      <c r="AS81">
        <f>VLOOKUP($B81,Categories!$A$2:$O$48,4,0)</f>
        <v>0</v>
      </c>
      <c r="AT81">
        <f>VLOOKUP($B81,Categories!$A$2:$O$48,5,0)</f>
        <v>1</v>
      </c>
      <c r="AU81">
        <f>VLOOKUP($B81,Categories!$A$2:$O$48,6,0)</f>
        <v>0</v>
      </c>
      <c r="AV81">
        <f>VLOOKUP($B81,Categories!$A$2:$O$48,7,0)</f>
        <v>0</v>
      </c>
      <c r="AW81">
        <f>VLOOKUP($B81,Categories!$A$2:$O$48,8,0)</f>
        <v>0</v>
      </c>
      <c r="AX81">
        <f>VLOOKUP($B81,Categories!$A$2:$O$48,9,0)</f>
        <v>0</v>
      </c>
      <c r="AY81">
        <f>VLOOKUP($B81,Categories!$A$2:$O$48,10,0)</f>
        <v>0</v>
      </c>
      <c r="AZ81">
        <f>VLOOKUP($B81,Categories!$A$2:$O$48,11,0)</f>
        <v>0</v>
      </c>
      <c r="BA81">
        <f>VLOOKUP($B81,Categories!$A$2:$O$48,12,0)</f>
        <v>0</v>
      </c>
      <c r="BB81">
        <f>VLOOKUP($B81,Categories!$A$2:$O$48,13,0)</f>
        <v>0</v>
      </c>
      <c r="BC81">
        <f>VLOOKUP($B81,Categories!$A$2:$O$48,14,0)</f>
        <v>0</v>
      </c>
      <c r="BD81">
        <f>VLOOKUP($B81,Categories!$A$2:$O$48,15,0)</f>
        <v>1</v>
      </c>
      <c r="BE81">
        <f>VLOOKUP($B81,Categories!$A$2:$Z$48,16,0)</f>
        <v>1.27</v>
      </c>
      <c r="BF81">
        <f t="shared" si="76"/>
        <v>0</v>
      </c>
    </row>
    <row r="82" spans="1:58" x14ac:dyDescent="0.25">
      <c r="A82" s="1">
        <v>44033</v>
      </c>
      <c r="B82" t="s">
        <v>88</v>
      </c>
      <c r="C82" t="s">
        <v>5</v>
      </c>
      <c r="E82">
        <v>4</v>
      </c>
      <c r="G82">
        <v>1</v>
      </c>
      <c r="H82">
        <v>2</v>
      </c>
      <c r="I82">
        <v>3</v>
      </c>
      <c r="M82" t="str">
        <f t="shared" si="51"/>
        <v>HLTS</v>
      </c>
      <c r="N82" t="str">
        <f t="shared" si="52"/>
        <v/>
      </c>
      <c r="O82">
        <f t="shared" si="53"/>
        <v>0</v>
      </c>
      <c r="P82" t="str">
        <f t="shared" si="54"/>
        <v/>
      </c>
      <c r="Q82">
        <f t="shared" si="55"/>
        <v>1</v>
      </c>
      <c r="R82">
        <f t="shared" si="56"/>
        <v>0</v>
      </c>
      <c r="S82">
        <f t="shared" si="57"/>
        <v>0</v>
      </c>
      <c r="T82" t="str">
        <f t="shared" si="58"/>
        <v/>
      </c>
      <c r="U82" t="str">
        <f t="shared" si="58"/>
        <v/>
      </c>
      <c r="V82" t="str">
        <f t="shared" si="59"/>
        <v/>
      </c>
      <c r="W82" t="str">
        <f t="shared" si="60"/>
        <v/>
      </c>
      <c r="X82">
        <f t="shared" si="61"/>
        <v>1</v>
      </c>
      <c r="Y82" t="str">
        <f t="shared" si="62"/>
        <v/>
      </c>
      <c r="Z82">
        <f t="shared" si="63"/>
        <v>0</v>
      </c>
      <c r="AA82">
        <f t="shared" si="64"/>
        <v>0</v>
      </c>
      <c r="AB82">
        <f t="shared" si="65"/>
        <v>0</v>
      </c>
      <c r="AC82" t="str">
        <f>IF($AP82="Competitive",IF(J82="","",IF(J82=MAX($D82:$L82),1,0)),IF(J82="","",IF(J82=$AO82,1,0)))</f>
        <v/>
      </c>
      <c r="AD82" t="str">
        <f>IF($AP82="Competitive",IF(K82="","",IF(K82=MAX($D82:$L82),1,0)),IF(K82="","",IF(K82=$AO82,1,0)))</f>
        <v/>
      </c>
      <c r="AE82" t="str">
        <f t="shared" si="66"/>
        <v/>
      </c>
      <c r="AF82">
        <f t="shared" si="67"/>
        <v>0</v>
      </c>
      <c r="AG82">
        <f t="shared" si="68"/>
        <v>1</v>
      </c>
      <c r="AH82">
        <f t="shared" si="69"/>
        <v>0</v>
      </c>
      <c r="AI82">
        <f t="shared" si="70"/>
        <v>1</v>
      </c>
      <c r="AJ82">
        <f t="shared" si="71"/>
        <v>1</v>
      </c>
      <c r="AK82">
        <f t="shared" si="72"/>
        <v>1</v>
      </c>
      <c r="AL82">
        <f t="shared" si="73"/>
        <v>0</v>
      </c>
      <c r="AM82">
        <f t="shared" si="73"/>
        <v>0</v>
      </c>
      <c r="AN82">
        <f t="shared" si="74"/>
        <v>0</v>
      </c>
      <c r="AO82">
        <f t="shared" si="75"/>
        <v>4</v>
      </c>
      <c r="AP82" t="s">
        <v>63</v>
      </c>
      <c r="AQ82">
        <f>VLOOKUP($B82,Categories!$A$2:$O$48,2,0)</f>
        <v>0</v>
      </c>
      <c r="AR82">
        <f>VLOOKUP($B82,Categories!$A$2:$O$48,3,0)</f>
        <v>0</v>
      </c>
      <c r="AS82">
        <f>VLOOKUP($B82,Categories!$A$2:$O$48,4,0)</f>
        <v>1</v>
      </c>
      <c r="AT82">
        <f>VLOOKUP($B82,Categories!$A$2:$O$48,5,0)</f>
        <v>0</v>
      </c>
      <c r="AU82">
        <f>VLOOKUP($B82,Categories!$A$2:$O$48,6,0)</f>
        <v>1</v>
      </c>
      <c r="AV82">
        <f>VLOOKUP($B82,Categories!$A$2:$O$48,7,0)</f>
        <v>0</v>
      </c>
      <c r="AW82">
        <f>VLOOKUP($B82,Categories!$A$2:$O$48,8,0)</f>
        <v>1</v>
      </c>
      <c r="AX82">
        <f>VLOOKUP($B82,Categories!$A$2:$O$48,9,0)</f>
        <v>1</v>
      </c>
      <c r="AY82">
        <f>VLOOKUP($B82,Categories!$A$2:$O$48,10,0)</f>
        <v>0</v>
      </c>
      <c r="AZ82">
        <f>VLOOKUP($B82,Categories!$A$2:$O$48,11,0)</f>
        <v>0</v>
      </c>
      <c r="BA82">
        <f>VLOOKUP($B82,Categories!$A$2:$O$48,12,0)</f>
        <v>0</v>
      </c>
      <c r="BB82">
        <f>VLOOKUP($B82,Categories!$A$2:$O$48,13,0)</f>
        <v>0</v>
      </c>
      <c r="BC82">
        <f>VLOOKUP($B82,Categories!$A$2:$O$48,14,0)</f>
        <v>0</v>
      </c>
      <c r="BD82">
        <f>VLOOKUP($B82,Categories!$A$2:$O$48,15,0)</f>
        <v>0</v>
      </c>
      <c r="BE82">
        <f>VLOOKUP($B82,Categories!$A$2:$Z$48,16,0)</f>
        <v>3.7</v>
      </c>
      <c r="BF82">
        <f t="shared" si="76"/>
        <v>1</v>
      </c>
    </row>
    <row r="83" spans="1:58" x14ac:dyDescent="0.25">
      <c r="A83" s="1">
        <v>44040</v>
      </c>
      <c r="B83" t="s">
        <v>88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M83" t="str">
        <f t="shared" si="51"/>
        <v>HELTS</v>
      </c>
      <c r="N83" t="str">
        <f t="shared" si="52"/>
        <v/>
      </c>
      <c r="O83">
        <f t="shared" si="53"/>
        <v>0</v>
      </c>
      <c r="P83">
        <f t="shared" si="54"/>
        <v>1</v>
      </c>
      <c r="Q83">
        <f t="shared" si="55"/>
        <v>0</v>
      </c>
      <c r="R83">
        <f t="shared" si="56"/>
        <v>0</v>
      </c>
      <c r="S83">
        <f t="shared" si="57"/>
        <v>0</v>
      </c>
      <c r="T83" t="str">
        <f t="shared" si="58"/>
        <v/>
      </c>
      <c r="U83" t="str">
        <f t="shared" si="58"/>
        <v/>
      </c>
      <c r="V83" t="str">
        <f t="shared" si="59"/>
        <v/>
      </c>
      <c r="W83" t="str">
        <f t="shared" si="60"/>
        <v/>
      </c>
      <c r="X83">
        <f t="shared" si="61"/>
        <v>0</v>
      </c>
      <c r="Y83">
        <f t="shared" si="62"/>
        <v>0</v>
      </c>
      <c r="Z83">
        <f t="shared" si="63"/>
        <v>0</v>
      </c>
      <c r="AA83">
        <f t="shared" si="64"/>
        <v>0</v>
      </c>
      <c r="AB83">
        <f t="shared" si="65"/>
        <v>1</v>
      </c>
      <c r="AC83" t="str">
        <f>IF($AP83="Competitive",IF(J83="","",IF(J83=MAX($D83:$L83),1,0)),IF(J83="","",IF(J83=$AO83,1,0)))</f>
        <v/>
      </c>
      <c r="AD83" t="str">
        <f>IF($AP83="Competitive",IF(K83="","",IF(K83=MAX($D83:$L83),1,0)),IF(K83="","",IF(K83=$AO83,1,0)))</f>
        <v/>
      </c>
      <c r="AE83" t="str">
        <f t="shared" si="66"/>
        <v/>
      </c>
      <c r="AF83">
        <f t="shared" si="67"/>
        <v>0</v>
      </c>
      <c r="AG83">
        <f t="shared" si="68"/>
        <v>1</v>
      </c>
      <c r="AH83">
        <f t="shared" si="69"/>
        <v>1</v>
      </c>
      <c r="AI83">
        <f t="shared" si="70"/>
        <v>1</v>
      </c>
      <c r="AJ83">
        <f t="shared" si="71"/>
        <v>1</v>
      </c>
      <c r="AK83">
        <f t="shared" si="72"/>
        <v>1</v>
      </c>
      <c r="AL83">
        <f t="shared" si="73"/>
        <v>0</v>
      </c>
      <c r="AM83">
        <f t="shared" si="73"/>
        <v>0</v>
      </c>
      <c r="AN83">
        <f t="shared" si="74"/>
        <v>0</v>
      </c>
      <c r="AO83">
        <f t="shared" si="75"/>
        <v>5</v>
      </c>
      <c r="AP83" t="s">
        <v>63</v>
      </c>
      <c r="AQ83">
        <f>VLOOKUP($B83,Categories!$A$2:$O$48,2,0)</f>
        <v>0</v>
      </c>
      <c r="AR83">
        <f>VLOOKUP($B83,Categories!$A$2:$O$48,3,0)</f>
        <v>0</v>
      </c>
      <c r="AS83">
        <f>VLOOKUP($B83,Categories!$A$2:$O$48,4,0)</f>
        <v>1</v>
      </c>
      <c r="AT83">
        <f>VLOOKUP($B83,Categories!$A$2:$O$48,5,0)</f>
        <v>0</v>
      </c>
      <c r="AU83">
        <f>VLOOKUP($B83,Categories!$A$2:$O$48,6,0)</f>
        <v>1</v>
      </c>
      <c r="AV83">
        <f>VLOOKUP($B83,Categories!$A$2:$O$48,7,0)</f>
        <v>0</v>
      </c>
      <c r="AW83">
        <f>VLOOKUP($B83,Categories!$A$2:$O$48,8,0)</f>
        <v>1</v>
      </c>
      <c r="AX83">
        <f>VLOOKUP($B83,Categories!$A$2:$O$48,9,0)</f>
        <v>1</v>
      </c>
      <c r="AY83">
        <f>VLOOKUP($B83,Categories!$A$2:$O$48,10,0)</f>
        <v>0</v>
      </c>
      <c r="AZ83">
        <f>VLOOKUP($B83,Categories!$A$2:$O$48,11,0)</f>
        <v>0</v>
      </c>
      <c r="BA83">
        <f>VLOOKUP($B83,Categories!$A$2:$O$48,12,0)</f>
        <v>0</v>
      </c>
      <c r="BB83">
        <f>VLOOKUP($B83,Categories!$A$2:$O$48,13,0)</f>
        <v>0</v>
      </c>
      <c r="BC83">
        <f>VLOOKUP($B83,Categories!$A$2:$O$48,14,0)</f>
        <v>0</v>
      </c>
      <c r="BD83">
        <f>VLOOKUP($B83,Categories!$A$2:$O$48,15,0)</f>
        <v>0</v>
      </c>
      <c r="BE83">
        <f>VLOOKUP($B83,Categories!$A$2:$Z$48,16,0)</f>
        <v>3.7</v>
      </c>
      <c r="BF83">
        <f t="shared" si="76"/>
        <v>1</v>
      </c>
    </row>
    <row r="84" spans="1:58" x14ac:dyDescent="0.25">
      <c r="A84" s="1">
        <v>44047</v>
      </c>
      <c r="B84" t="s">
        <v>138</v>
      </c>
      <c r="C84" t="s">
        <v>38</v>
      </c>
      <c r="F84">
        <v>3</v>
      </c>
      <c r="H84">
        <v>1</v>
      </c>
      <c r="L84">
        <v>2</v>
      </c>
      <c r="M84" t="str">
        <f t="shared" si="51"/>
        <v>ETO</v>
      </c>
      <c r="N84" t="str">
        <f t="shared" si="52"/>
        <v/>
      </c>
      <c r="O84" t="str">
        <f t="shared" si="53"/>
        <v/>
      </c>
      <c r="P84">
        <f t="shared" si="54"/>
        <v>0</v>
      </c>
      <c r="Q84" t="str">
        <f t="shared" si="55"/>
        <v/>
      </c>
      <c r="R84">
        <f t="shared" si="56"/>
        <v>1</v>
      </c>
      <c r="S84" t="str">
        <f t="shared" si="57"/>
        <v/>
      </c>
      <c r="T84" t="str">
        <f t="shared" si="58"/>
        <v/>
      </c>
      <c r="U84" t="str">
        <f t="shared" si="58"/>
        <v/>
      </c>
      <c r="V84">
        <f t="shared" si="59"/>
        <v>0</v>
      </c>
      <c r="W84" t="str">
        <f t="shared" si="60"/>
        <v/>
      </c>
      <c r="X84" t="str">
        <f t="shared" si="61"/>
        <v/>
      </c>
      <c r="Y84">
        <f t="shared" si="62"/>
        <v>1</v>
      </c>
      <c r="Z84" t="str">
        <f t="shared" si="63"/>
        <v/>
      </c>
      <c r="AA84">
        <f t="shared" si="64"/>
        <v>0</v>
      </c>
      <c r="AB84" t="str">
        <f t="shared" si="65"/>
        <v/>
      </c>
      <c r="AC84" t="str">
        <f>IF($AP84="Competitive",IF(J84="","",IF(J84=MAX($D84:$L84),1,0)),IF(J84="","",IF(J84=$AO84,1,0)))</f>
        <v/>
      </c>
      <c r="AD84" t="str">
        <f>IF($AP84="Competitive",IF(K84="","",IF(K84=MAX($D84:$L84),1,0)),IF(K84="","",IF(K84=$AO84,1,0)))</f>
        <v/>
      </c>
      <c r="AE84">
        <f t="shared" si="66"/>
        <v>0</v>
      </c>
      <c r="AF84">
        <f t="shared" si="67"/>
        <v>0</v>
      </c>
      <c r="AG84">
        <f t="shared" si="68"/>
        <v>0</v>
      </c>
      <c r="AH84">
        <f t="shared" si="69"/>
        <v>1</v>
      </c>
      <c r="AI84">
        <f t="shared" si="70"/>
        <v>0</v>
      </c>
      <c r="AJ84">
        <f t="shared" si="71"/>
        <v>1</v>
      </c>
      <c r="AK84">
        <f t="shared" si="72"/>
        <v>0</v>
      </c>
      <c r="AL84">
        <f t="shared" si="73"/>
        <v>0</v>
      </c>
      <c r="AM84">
        <f t="shared" si="73"/>
        <v>0</v>
      </c>
      <c r="AN84">
        <f t="shared" si="74"/>
        <v>1</v>
      </c>
      <c r="AO84">
        <f t="shared" si="75"/>
        <v>3</v>
      </c>
      <c r="AP84" t="s">
        <v>63</v>
      </c>
      <c r="AQ84">
        <f>VLOOKUP($B84,Categories!$A$2:$O$48,2,0)</f>
        <v>1</v>
      </c>
      <c r="AR84">
        <f>VLOOKUP($B84,Categories!$A$2:$O$48,3,0)</f>
        <v>0</v>
      </c>
      <c r="AS84">
        <f>VLOOKUP($B84,Categories!$A$2:$O$48,4,0)</f>
        <v>0</v>
      </c>
      <c r="AT84">
        <f>VLOOKUP($B84,Categories!$A$2:$O$48,5,0)</f>
        <v>0</v>
      </c>
      <c r="AU84">
        <f>VLOOKUP($B84,Categories!$A$2:$O$48,6,0)</f>
        <v>0</v>
      </c>
      <c r="AV84">
        <f>VLOOKUP($B84,Categories!$A$2:$O$48,7,0)</f>
        <v>1</v>
      </c>
      <c r="AW84">
        <f>VLOOKUP($B84,Categories!$A$2:$O$48,8,0)</f>
        <v>0</v>
      </c>
      <c r="AX84">
        <f>VLOOKUP($B84,Categories!$A$2:$O$48,9,0)</f>
        <v>0</v>
      </c>
      <c r="AY84">
        <f>VLOOKUP($B84,Categories!$A$2:$O$48,10,0)</f>
        <v>0</v>
      </c>
      <c r="AZ84">
        <f>VLOOKUP($B84,Categories!$A$2:$O$48,11,0)</f>
        <v>0</v>
      </c>
      <c r="BA84">
        <f>VLOOKUP($B84,Categories!$A$2:$O$48,12,0)</f>
        <v>0</v>
      </c>
      <c r="BB84">
        <f>VLOOKUP($B84,Categories!$A$2:$O$48,13,0)</f>
        <v>0</v>
      </c>
      <c r="BC84">
        <f>VLOOKUP($B84,Categories!$A$2:$O$48,14,0)</f>
        <v>0</v>
      </c>
      <c r="BD84">
        <f>VLOOKUP($B84,Categories!$A$2:$O$48,15,0)</f>
        <v>0</v>
      </c>
      <c r="BE84">
        <f>VLOOKUP($B84,Categories!$A$2:$Z$48,16,0)</f>
        <v>2.33</v>
      </c>
      <c r="BF84">
        <f t="shared" si="76"/>
        <v>1</v>
      </c>
    </row>
    <row r="85" spans="1:58" x14ac:dyDescent="0.25">
      <c r="A85" s="1">
        <v>44047</v>
      </c>
      <c r="B85" t="s">
        <v>138</v>
      </c>
      <c r="C85" t="s">
        <v>38</v>
      </c>
      <c r="F85">
        <v>1</v>
      </c>
      <c r="G85">
        <v>4</v>
      </c>
      <c r="H85">
        <v>2</v>
      </c>
      <c r="L85">
        <v>3</v>
      </c>
      <c r="M85" t="str">
        <f t="shared" si="51"/>
        <v>ELTO</v>
      </c>
      <c r="N85" t="str">
        <f t="shared" si="52"/>
        <v/>
      </c>
      <c r="O85" t="str">
        <f t="shared" si="53"/>
        <v/>
      </c>
      <c r="P85">
        <f t="shared" si="54"/>
        <v>1</v>
      </c>
      <c r="Q85">
        <f t="shared" si="55"/>
        <v>0</v>
      </c>
      <c r="R85">
        <f t="shared" si="56"/>
        <v>0</v>
      </c>
      <c r="S85" t="str">
        <f t="shared" si="57"/>
        <v/>
      </c>
      <c r="T85" t="str">
        <f t="shared" si="58"/>
        <v/>
      </c>
      <c r="U85" t="str">
        <f t="shared" si="58"/>
        <v/>
      </c>
      <c r="V85">
        <f t="shared" si="59"/>
        <v>0</v>
      </c>
      <c r="W85" t="str">
        <f t="shared" si="60"/>
        <v/>
      </c>
      <c r="X85" t="str">
        <f t="shared" si="61"/>
        <v/>
      </c>
      <c r="Y85">
        <f t="shared" si="62"/>
        <v>0</v>
      </c>
      <c r="Z85">
        <f t="shared" si="63"/>
        <v>1</v>
      </c>
      <c r="AA85">
        <f t="shared" si="64"/>
        <v>0</v>
      </c>
      <c r="AB85" t="str">
        <f t="shared" si="65"/>
        <v/>
      </c>
      <c r="AC85" t="str">
        <f>IF($AP85="Competitive",IF(J85="","",IF(J85=MAX($D85:$L85),1,0)),IF(J85="","",IF(J85=$AO85,1,0)))</f>
        <v/>
      </c>
      <c r="AD85" t="str">
        <f>IF($AP85="Competitive",IF(K85="","",IF(K85=MAX($D85:$L85),1,0)),IF(K85="","",IF(K85=$AO85,1,0)))</f>
        <v/>
      </c>
      <c r="AE85">
        <f t="shared" si="66"/>
        <v>0</v>
      </c>
      <c r="AF85">
        <f t="shared" si="67"/>
        <v>0</v>
      </c>
      <c r="AG85">
        <f t="shared" si="68"/>
        <v>0</v>
      </c>
      <c r="AH85">
        <f t="shared" si="69"/>
        <v>1</v>
      </c>
      <c r="AI85">
        <f t="shared" si="70"/>
        <v>1</v>
      </c>
      <c r="AJ85">
        <f t="shared" si="71"/>
        <v>1</v>
      </c>
      <c r="AK85">
        <f t="shared" si="72"/>
        <v>0</v>
      </c>
      <c r="AL85">
        <f t="shared" si="73"/>
        <v>0</v>
      </c>
      <c r="AM85">
        <f t="shared" si="73"/>
        <v>0</v>
      </c>
      <c r="AN85">
        <f t="shared" si="74"/>
        <v>1</v>
      </c>
      <c r="AO85">
        <f t="shared" si="75"/>
        <v>4</v>
      </c>
      <c r="AP85" t="s">
        <v>63</v>
      </c>
      <c r="AQ85">
        <f>VLOOKUP($B85,Categories!$A$2:$O$48,2,0)</f>
        <v>1</v>
      </c>
      <c r="AR85">
        <f>VLOOKUP($B85,Categories!$A$2:$O$48,3,0)</f>
        <v>0</v>
      </c>
      <c r="AS85">
        <f>VLOOKUP($B85,Categories!$A$2:$O$48,4,0)</f>
        <v>0</v>
      </c>
      <c r="AT85">
        <f>VLOOKUP($B85,Categories!$A$2:$O$48,5,0)</f>
        <v>0</v>
      </c>
      <c r="AU85">
        <f>VLOOKUP($B85,Categories!$A$2:$O$48,6,0)</f>
        <v>0</v>
      </c>
      <c r="AV85">
        <f>VLOOKUP($B85,Categories!$A$2:$O$48,7,0)</f>
        <v>1</v>
      </c>
      <c r="AW85">
        <f>VLOOKUP($B85,Categories!$A$2:$O$48,8,0)</f>
        <v>0</v>
      </c>
      <c r="AX85">
        <f>VLOOKUP($B85,Categories!$A$2:$O$48,9,0)</f>
        <v>0</v>
      </c>
      <c r="AY85">
        <f>VLOOKUP($B85,Categories!$A$2:$O$48,10,0)</f>
        <v>0</v>
      </c>
      <c r="AZ85">
        <f>VLOOKUP($B85,Categories!$A$2:$O$48,11,0)</f>
        <v>0</v>
      </c>
      <c r="BA85">
        <f>VLOOKUP($B85,Categories!$A$2:$O$48,12,0)</f>
        <v>0</v>
      </c>
      <c r="BB85">
        <f>VLOOKUP($B85,Categories!$A$2:$O$48,13,0)</f>
        <v>0</v>
      </c>
      <c r="BC85">
        <f>VLOOKUP($B85,Categories!$A$2:$O$48,14,0)</f>
        <v>0</v>
      </c>
      <c r="BD85">
        <f>VLOOKUP($B85,Categories!$A$2:$O$48,15,0)</f>
        <v>0</v>
      </c>
      <c r="BE85">
        <f>VLOOKUP($B85,Categories!$A$2:$Z$48,16,0)</f>
        <v>2.33</v>
      </c>
      <c r="BF85">
        <f t="shared" si="76"/>
        <v>0</v>
      </c>
    </row>
    <row r="86" spans="1:58" x14ac:dyDescent="0.25">
      <c r="A86" s="1">
        <v>44047</v>
      </c>
      <c r="B86" t="s">
        <v>138</v>
      </c>
      <c r="C86" t="s">
        <v>38</v>
      </c>
      <c r="F86">
        <v>4</v>
      </c>
      <c r="G86">
        <v>2</v>
      </c>
      <c r="H86">
        <v>1</v>
      </c>
      <c r="L86">
        <v>3</v>
      </c>
      <c r="M86" t="str">
        <f t="shared" si="51"/>
        <v>ELTO</v>
      </c>
      <c r="N86" t="str">
        <f t="shared" si="52"/>
        <v/>
      </c>
      <c r="O86" t="str">
        <f t="shared" si="53"/>
        <v/>
      </c>
      <c r="P86">
        <f t="shared" si="54"/>
        <v>0</v>
      </c>
      <c r="Q86">
        <f t="shared" si="55"/>
        <v>0</v>
      </c>
      <c r="R86">
        <f t="shared" si="56"/>
        <v>1</v>
      </c>
      <c r="S86" t="str">
        <f t="shared" si="57"/>
        <v/>
      </c>
      <c r="T86" t="str">
        <f t="shared" si="58"/>
        <v/>
      </c>
      <c r="U86" t="str">
        <f t="shared" si="58"/>
        <v/>
      </c>
      <c r="V86">
        <f t="shared" si="59"/>
        <v>0</v>
      </c>
      <c r="W86" t="str">
        <f t="shared" si="60"/>
        <v/>
      </c>
      <c r="X86" t="str">
        <f t="shared" si="61"/>
        <v/>
      </c>
      <c r="Y86">
        <f t="shared" si="62"/>
        <v>1</v>
      </c>
      <c r="Z86">
        <f t="shared" si="63"/>
        <v>0</v>
      </c>
      <c r="AA86">
        <f t="shared" si="64"/>
        <v>0</v>
      </c>
      <c r="AB86" t="str">
        <f t="shared" si="65"/>
        <v/>
      </c>
      <c r="AC86" t="str">
        <f>IF($AP86="Competitive",IF(J86="","",IF(J86=MAX($D86:$L86),1,0)),IF(J86="","",IF(J86=$AO86,1,0)))</f>
        <v/>
      </c>
      <c r="AD86" t="str">
        <f>IF($AP86="Competitive",IF(K86="","",IF(K86=MAX($D86:$L86),1,0)),IF(K86="","",IF(K86=$AO86,1,0)))</f>
        <v/>
      </c>
      <c r="AE86">
        <f t="shared" si="66"/>
        <v>0</v>
      </c>
      <c r="AF86">
        <f t="shared" si="67"/>
        <v>0</v>
      </c>
      <c r="AG86">
        <f t="shared" si="68"/>
        <v>0</v>
      </c>
      <c r="AH86">
        <f t="shared" si="69"/>
        <v>1</v>
      </c>
      <c r="AI86">
        <f t="shared" si="70"/>
        <v>1</v>
      </c>
      <c r="AJ86">
        <f t="shared" si="71"/>
        <v>1</v>
      </c>
      <c r="AK86">
        <f t="shared" si="72"/>
        <v>0</v>
      </c>
      <c r="AL86">
        <f t="shared" si="73"/>
        <v>0</v>
      </c>
      <c r="AM86">
        <f t="shared" si="73"/>
        <v>0</v>
      </c>
      <c r="AN86">
        <f t="shared" si="74"/>
        <v>1</v>
      </c>
      <c r="AO86">
        <f t="shared" si="75"/>
        <v>4</v>
      </c>
      <c r="AP86" t="s">
        <v>63</v>
      </c>
      <c r="AQ86">
        <f>VLOOKUP($B86,Categories!$A$2:$O$48,2,0)</f>
        <v>1</v>
      </c>
      <c r="AR86">
        <f>VLOOKUP($B86,Categories!$A$2:$O$48,3,0)</f>
        <v>0</v>
      </c>
      <c r="AS86">
        <f>VLOOKUP($B86,Categories!$A$2:$O$48,4,0)</f>
        <v>0</v>
      </c>
      <c r="AT86">
        <f>VLOOKUP($B86,Categories!$A$2:$O$48,5,0)</f>
        <v>0</v>
      </c>
      <c r="AU86">
        <f>VLOOKUP($B86,Categories!$A$2:$O$48,6,0)</f>
        <v>0</v>
      </c>
      <c r="AV86">
        <f>VLOOKUP($B86,Categories!$A$2:$O$48,7,0)</f>
        <v>1</v>
      </c>
      <c r="AW86">
        <f>VLOOKUP($B86,Categories!$A$2:$O$48,8,0)</f>
        <v>0</v>
      </c>
      <c r="AX86">
        <f>VLOOKUP($B86,Categories!$A$2:$O$48,9,0)</f>
        <v>0</v>
      </c>
      <c r="AY86">
        <f>VLOOKUP($B86,Categories!$A$2:$O$48,10,0)</f>
        <v>0</v>
      </c>
      <c r="AZ86">
        <f>VLOOKUP($B86,Categories!$A$2:$O$48,11,0)</f>
        <v>0</v>
      </c>
      <c r="BA86">
        <f>VLOOKUP($B86,Categories!$A$2:$O$48,12,0)</f>
        <v>0</v>
      </c>
      <c r="BB86">
        <f>VLOOKUP($B86,Categories!$A$2:$O$48,13,0)</f>
        <v>0</v>
      </c>
      <c r="BC86">
        <f>VLOOKUP($B86,Categories!$A$2:$O$48,14,0)</f>
        <v>0</v>
      </c>
      <c r="BD86">
        <f>VLOOKUP($B86,Categories!$A$2:$O$48,15,0)</f>
        <v>0</v>
      </c>
      <c r="BE86">
        <f>VLOOKUP($B86,Categories!$A$2:$Z$48,16,0)</f>
        <v>2.33</v>
      </c>
      <c r="BF86">
        <f t="shared" si="76"/>
        <v>0</v>
      </c>
    </row>
    <row r="87" spans="1:58" x14ac:dyDescent="0.25">
      <c r="A87" s="1">
        <v>44047</v>
      </c>
      <c r="B87" t="s">
        <v>138</v>
      </c>
      <c r="C87" t="s">
        <v>38</v>
      </c>
      <c r="F87">
        <v>2</v>
      </c>
      <c r="G87">
        <v>1</v>
      </c>
      <c r="H87">
        <v>3</v>
      </c>
      <c r="L87">
        <v>4</v>
      </c>
      <c r="M87" t="str">
        <f t="shared" si="51"/>
        <v>ELTO</v>
      </c>
      <c r="N87" t="str">
        <f t="shared" si="52"/>
        <v/>
      </c>
      <c r="O87" t="str">
        <f t="shared" si="53"/>
        <v/>
      </c>
      <c r="P87">
        <f t="shared" si="54"/>
        <v>0</v>
      </c>
      <c r="Q87">
        <f t="shared" si="55"/>
        <v>1</v>
      </c>
      <c r="R87">
        <f t="shared" si="56"/>
        <v>0</v>
      </c>
      <c r="S87" t="str">
        <f t="shared" si="57"/>
        <v/>
      </c>
      <c r="T87" t="str">
        <f t="shared" si="58"/>
        <v/>
      </c>
      <c r="U87" t="str">
        <f t="shared" si="58"/>
        <v/>
      </c>
      <c r="V87">
        <f t="shared" si="59"/>
        <v>0</v>
      </c>
      <c r="W87" t="str">
        <f t="shared" si="60"/>
        <v/>
      </c>
      <c r="X87" t="str">
        <f t="shared" si="61"/>
        <v/>
      </c>
      <c r="Y87">
        <f t="shared" si="62"/>
        <v>0</v>
      </c>
      <c r="Z87">
        <f t="shared" si="63"/>
        <v>0</v>
      </c>
      <c r="AA87">
        <f t="shared" si="64"/>
        <v>0</v>
      </c>
      <c r="AB87" t="str">
        <f t="shared" si="65"/>
        <v/>
      </c>
      <c r="AC87" t="str">
        <f>IF($AP87="Competitive",IF(J87="","",IF(J87=MAX($D87:$L87),1,0)),IF(J87="","",IF(J87=$AO87,1,0)))</f>
        <v/>
      </c>
      <c r="AD87" t="str">
        <f>IF($AP87="Competitive",IF(K87="","",IF(K87=MAX($D87:$L87),1,0)),IF(K87="","",IF(K87=$AO87,1,0)))</f>
        <v/>
      </c>
      <c r="AE87">
        <f t="shared" si="66"/>
        <v>1</v>
      </c>
      <c r="AF87">
        <f t="shared" si="67"/>
        <v>0</v>
      </c>
      <c r="AG87">
        <f t="shared" si="68"/>
        <v>0</v>
      </c>
      <c r="AH87">
        <f t="shared" si="69"/>
        <v>1</v>
      </c>
      <c r="AI87">
        <f t="shared" si="70"/>
        <v>1</v>
      </c>
      <c r="AJ87">
        <f t="shared" si="71"/>
        <v>1</v>
      </c>
      <c r="AK87">
        <f t="shared" si="72"/>
        <v>0</v>
      </c>
      <c r="AL87">
        <f t="shared" si="73"/>
        <v>0</v>
      </c>
      <c r="AM87">
        <f t="shared" si="73"/>
        <v>0</v>
      </c>
      <c r="AN87">
        <f t="shared" si="74"/>
        <v>1</v>
      </c>
      <c r="AO87">
        <f t="shared" si="75"/>
        <v>4</v>
      </c>
      <c r="AP87" t="s">
        <v>63</v>
      </c>
      <c r="AQ87">
        <f>VLOOKUP($B87,Categories!$A$2:$O$48,2,0)</f>
        <v>1</v>
      </c>
      <c r="AR87">
        <f>VLOOKUP($B87,Categories!$A$2:$O$48,3,0)</f>
        <v>0</v>
      </c>
      <c r="AS87">
        <f>VLOOKUP($B87,Categories!$A$2:$O$48,4,0)</f>
        <v>0</v>
      </c>
      <c r="AT87">
        <f>VLOOKUP($B87,Categories!$A$2:$O$48,5,0)</f>
        <v>0</v>
      </c>
      <c r="AU87">
        <f>VLOOKUP($B87,Categories!$A$2:$O$48,6,0)</f>
        <v>0</v>
      </c>
      <c r="AV87">
        <f>VLOOKUP($B87,Categories!$A$2:$O$48,7,0)</f>
        <v>1</v>
      </c>
      <c r="AW87">
        <f>VLOOKUP($B87,Categories!$A$2:$O$48,8,0)</f>
        <v>0</v>
      </c>
      <c r="AX87">
        <f>VLOOKUP($B87,Categories!$A$2:$O$48,9,0)</f>
        <v>0</v>
      </c>
      <c r="AY87">
        <f>VLOOKUP($B87,Categories!$A$2:$O$48,10,0)</f>
        <v>0</v>
      </c>
      <c r="AZ87">
        <f>VLOOKUP($B87,Categories!$A$2:$O$48,11,0)</f>
        <v>0</v>
      </c>
      <c r="BA87">
        <f>VLOOKUP($B87,Categories!$A$2:$O$48,12,0)</f>
        <v>0</v>
      </c>
      <c r="BB87">
        <f>VLOOKUP($B87,Categories!$A$2:$O$48,13,0)</f>
        <v>0</v>
      </c>
      <c r="BC87">
        <f>VLOOKUP($B87,Categories!$A$2:$O$48,14,0)</f>
        <v>0</v>
      </c>
      <c r="BD87">
        <f>VLOOKUP($B87,Categories!$A$2:$O$48,15,0)</f>
        <v>0</v>
      </c>
      <c r="BE87">
        <f>VLOOKUP($B87,Categories!$A$2:$Z$48,16,0)</f>
        <v>2.33</v>
      </c>
      <c r="BF87">
        <f t="shared" si="76"/>
        <v>0</v>
      </c>
    </row>
    <row r="88" spans="1:58" x14ac:dyDescent="0.25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L88">
        <v>4</v>
      </c>
      <c r="M88" t="str">
        <f t="shared" si="51"/>
        <v>ELTO</v>
      </c>
      <c r="N88" t="str">
        <f t="shared" si="52"/>
        <v/>
      </c>
      <c r="O88" t="str">
        <f t="shared" si="53"/>
        <v/>
      </c>
      <c r="P88">
        <f t="shared" si="54"/>
        <v>0</v>
      </c>
      <c r="Q88">
        <f t="shared" si="55"/>
        <v>1</v>
      </c>
      <c r="R88">
        <f t="shared" si="56"/>
        <v>0</v>
      </c>
      <c r="S88" t="str">
        <f t="shared" si="57"/>
        <v/>
      </c>
      <c r="T88" t="str">
        <f t="shared" si="58"/>
        <v/>
      </c>
      <c r="U88" t="str">
        <f t="shared" si="58"/>
        <v/>
      </c>
      <c r="V88">
        <f t="shared" si="59"/>
        <v>0</v>
      </c>
      <c r="W88" t="str">
        <f t="shared" si="60"/>
        <v/>
      </c>
      <c r="X88" t="str">
        <f t="shared" si="61"/>
        <v/>
      </c>
      <c r="Y88">
        <f t="shared" si="62"/>
        <v>0</v>
      </c>
      <c r="Z88">
        <f t="shared" si="63"/>
        <v>0</v>
      </c>
      <c r="AA88">
        <f t="shared" si="64"/>
        <v>0</v>
      </c>
      <c r="AB88" t="str">
        <f t="shared" si="65"/>
        <v/>
      </c>
      <c r="AC88" t="str">
        <f>IF($AP88="Competitive",IF(J88="","",IF(J88=MAX($D88:$L88),1,0)),IF(J88="","",IF(J88=$AO88,1,0)))</f>
        <v/>
      </c>
      <c r="AD88" t="str">
        <f>IF($AP88="Competitive",IF(K88="","",IF(K88=MAX($D88:$L88),1,0)),IF(K88="","",IF(K88=$AO88,1,0)))</f>
        <v/>
      </c>
      <c r="AE88">
        <f t="shared" si="66"/>
        <v>1</v>
      </c>
      <c r="AF88">
        <f t="shared" si="67"/>
        <v>0</v>
      </c>
      <c r="AG88">
        <f t="shared" si="68"/>
        <v>0</v>
      </c>
      <c r="AH88">
        <f t="shared" si="69"/>
        <v>1</v>
      </c>
      <c r="AI88">
        <f t="shared" si="70"/>
        <v>1</v>
      </c>
      <c r="AJ88">
        <f t="shared" si="71"/>
        <v>1</v>
      </c>
      <c r="AK88">
        <f t="shared" si="72"/>
        <v>0</v>
      </c>
      <c r="AL88">
        <f t="shared" si="73"/>
        <v>0</v>
      </c>
      <c r="AM88">
        <f t="shared" si="73"/>
        <v>0</v>
      </c>
      <c r="AN88">
        <f t="shared" si="74"/>
        <v>1</v>
      </c>
      <c r="AO88">
        <f t="shared" si="75"/>
        <v>4</v>
      </c>
      <c r="AP88" t="s">
        <v>63</v>
      </c>
      <c r="AQ88">
        <f>VLOOKUP($B88,Categories!$A$2:$O$48,2,0)</f>
        <v>0</v>
      </c>
      <c r="AR88">
        <f>VLOOKUP($B88,Categories!$A$2:$O$48,3,0)</f>
        <v>0</v>
      </c>
      <c r="AS88">
        <f>VLOOKUP($B88,Categories!$A$2:$O$48,4,0)</f>
        <v>0</v>
      </c>
      <c r="AT88">
        <f>VLOOKUP($B88,Categories!$A$2:$O$48,5,0)</f>
        <v>1</v>
      </c>
      <c r="AU88">
        <f>VLOOKUP($B88,Categories!$A$2:$O$48,6,0)</f>
        <v>0</v>
      </c>
      <c r="AV88">
        <f>VLOOKUP($B88,Categories!$A$2:$O$48,7,0)</f>
        <v>0</v>
      </c>
      <c r="AW88">
        <f>VLOOKUP($B88,Categories!$A$2:$O$48,8,0)</f>
        <v>0</v>
      </c>
      <c r="AX88">
        <f>VLOOKUP($B88,Categories!$A$2:$O$48,9,0)</f>
        <v>0</v>
      </c>
      <c r="AY88">
        <f>VLOOKUP($B88,Categories!$A$2:$O$48,10,0)</f>
        <v>0</v>
      </c>
      <c r="AZ88">
        <f>VLOOKUP($B88,Categories!$A$2:$O$48,11,0)</f>
        <v>0</v>
      </c>
      <c r="BA88">
        <f>VLOOKUP($B88,Categories!$A$2:$O$48,12,0)</f>
        <v>1</v>
      </c>
      <c r="BB88">
        <f>VLOOKUP($B88,Categories!$A$2:$O$48,13,0)</f>
        <v>0</v>
      </c>
      <c r="BC88">
        <f>VLOOKUP($B88,Categories!$A$2:$O$48,14,0)</f>
        <v>0</v>
      </c>
      <c r="BD88">
        <f>VLOOKUP($B88,Categories!$A$2:$O$48,15,0)</f>
        <v>0</v>
      </c>
      <c r="BE88">
        <f>VLOOKUP($B88,Categories!$A$2:$Z$48,16,0)</f>
        <v>2.11</v>
      </c>
      <c r="BF88">
        <f t="shared" si="76"/>
        <v>0</v>
      </c>
    </row>
    <row r="89" spans="1:58" x14ac:dyDescent="0.25">
      <c r="A89" s="1">
        <v>44068</v>
      </c>
      <c r="B89" t="s">
        <v>142</v>
      </c>
      <c r="C89" t="s">
        <v>38</v>
      </c>
      <c r="F89">
        <v>2</v>
      </c>
      <c r="G89">
        <v>1</v>
      </c>
      <c r="L89">
        <v>3</v>
      </c>
      <c r="M89" t="str">
        <f t="shared" si="51"/>
        <v>ELO</v>
      </c>
      <c r="N89" t="str">
        <f t="shared" si="52"/>
        <v/>
      </c>
      <c r="O89" t="str">
        <f t="shared" si="53"/>
        <v/>
      </c>
      <c r="P89">
        <f t="shared" si="54"/>
        <v>0</v>
      </c>
      <c r="Q89">
        <f t="shared" si="55"/>
        <v>1</v>
      </c>
      <c r="R89" t="str">
        <f t="shared" si="56"/>
        <v/>
      </c>
      <c r="S89" t="str">
        <f t="shared" si="57"/>
        <v/>
      </c>
      <c r="T89" t="str">
        <f t="shared" si="58"/>
        <v/>
      </c>
      <c r="U89" t="str">
        <f t="shared" si="58"/>
        <v/>
      </c>
      <c r="V89">
        <f t="shared" si="59"/>
        <v>0</v>
      </c>
      <c r="W89" t="str">
        <f t="shared" si="60"/>
        <v/>
      </c>
      <c r="X89" t="str">
        <f t="shared" si="61"/>
        <v/>
      </c>
      <c r="Y89">
        <f t="shared" si="62"/>
        <v>0</v>
      </c>
      <c r="Z89">
        <f t="shared" si="63"/>
        <v>0</v>
      </c>
      <c r="AA89" t="str">
        <f t="shared" si="64"/>
        <v/>
      </c>
      <c r="AB89" t="str">
        <f t="shared" si="65"/>
        <v/>
      </c>
      <c r="AC89" t="str">
        <f>IF($AP89="Competitive",IF(J89="","",IF(J89=MAX($D89:$L89),1,0)),IF(J89="","",IF(J89=$AO89,1,0)))</f>
        <v/>
      </c>
      <c r="AD89" t="str">
        <f>IF($AP89="Competitive",IF(K89="","",IF(K89=MAX($D89:$L89),1,0)),IF(K89="","",IF(K89=$AO89,1,0)))</f>
        <v/>
      </c>
      <c r="AE89">
        <f t="shared" si="66"/>
        <v>1</v>
      </c>
      <c r="AF89">
        <f t="shared" si="67"/>
        <v>0</v>
      </c>
      <c r="AG89">
        <f t="shared" si="68"/>
        <v>0</v>
      </c>
      <c r="AH89">
        <f t="shared" si="69"/>
        <v>1</v>
      </c>
      <c r="AI89">
        <f t="shared" si="70"/>
        <v>1</v>
      </c>
      <c r="AJ89">
        <f t="shared" si="71"/>
        <v>0</v>
      </c>
      <c r="AK89">
        <f t="shared" si="72"/>
        <v>0</v>
      </c>
      <c r="AL89">
        <f t="shared" si="73"/>
        <v>0</v>
      </c>
      <c r="AM89">
        <f t="shared" si="73"/>
        <v>0</v>
      </c>
      <c r="AN89">
        <f t="shared" si="74"/>
        <v>1</v>
      </c>
      <c r="AO89">
        <f t="shared" si="75"/>
        <v>3</v>
      </c>
      <c r="AP89" t="s">
        <v>63</v>
      </c>
      <c r="AQ89">
        <f>VLOOKUP($B89,Categories!$A$2:$O$48,2,0)</f>
        <v>0</v>
      </c>
      <c r="AR89">
        <f>VLOOKUP($B89,Categories!$A$2:$O$48,3,0)</f>
        <v>0</v>
      </c>
      <c r="AS89">
        <f>VLOOKUP($B89,Categories!$A$2:$O$48,4,0)</f>
        <v>0</v>
      </c>
      <c r="AT89">
        <f>VLOOKUP($B89,Categories!$A$2:$O$48,5,0)</f>
        <v>0</v>
      </c>
      <c r="AU89">
        <f>VLOOKUP($B89,Categories!$A$2:$O$48,6,0)</f>
        <v>0</v>
      </c>
      <c r="AV89">
        <f>VLOOKUP($B89,Categories!$A$2:$O$48,7,0)</f>
        <v>0</v>
      </c>
      <c r="AW89">
        <f>VLOOKUP($B89,Categories!$A$2:$O$48,8,0)</f>
        <v>0</v>
      </c>
      <c r="AX89">
        <f>VLOOKUP($B89,Categories!$A$2:$O$48,9,0)</f>
        <v>0</v>
      </c>
      <c r="AY89">
        <f>VLOOKUP($B89,Categories!$A$2:$O$48,10,0)</f>
        <v>0</v>
      </c>
      <c r="AZ89">
        <f>VLOOKUP($B89,Categories!$A$2:$O$48,11,0)</f>
        <v>0</v>
      </c>
      <c r="BA89">
        <f>VLOOKUP($B89,Categories!$A$2:$O$48,12,0)</f>
        <v>0</v>
      </c>
      <c r="BB89">
        <f>VLOOKUP($B89,Categories!$A$2:$O$48,13,0)</f>
        <v>0</v>
      </c>
      <c r="BC89">
        <f>VLOOKUP($B89,Categories!$A$2:$O$48,14,0)</f>
        <v>0</v>
      </c>
      <c r="BD89">
        <f>VLOOKUP($B89,Categories!$A$2:$O$48,15,0)</f>
        <v>0</v>
      </c>
      <c r="BE89">
        <f>VLOOKUP($B89,Categories!$A$2:$Z$48,16,0)</f>
        <v>4.28</v>
      </c>
      <c r="BF89">
        <f t="shared" si="76"/>
        <v>1</v>
      </c>
    </row>
    <row r="90" spans="1:58" x14ac:dyDescent="0.25">
      <c r="A90" s="1">
        <v>44537</v>
      </c>
      <c r="B90" t="s">
        <v>218</v>
      </c>
      <c r="C90" t="s">
        <v>149</v>
      </c>
      <c r="F90">
        <v>1</v>
      </c>
      <c r="G90">
        <v>2</v>
      </c>
      <c r="H90">
        <v>3</v>
      </c>
      <c r="M90" t="str">
        <f t="shared" si="51"/>
        <v>ELT</v>
      </c>
      <c r="N90" t="str">
        <f t="shared" si="52"/>
        <v/>
      </c>
      <c r="O90" t="str">
        <f t="shared" si="53"/>
        <v/>
      </c>
      <c r="P90">
        <f t="shared" si="54"/>
        <v>1</v>
      </c>
      <c r="Q90">
        <f t="shared" si="55"/>
        <v>0</v>
      </c>
      <c r="R90">
        <f t="shared" si="56"/>
        <v>0</v>
      </c>
      <c r="S90" t="str">
        <f t="shared" si="57"/>
        <v/>
      </c>
      <c r="T90" t="str">
        <f t="shared" si="58"/>
        <v/>
      </c>
      <c r="U90" t="str">
        <f t="shared" si="58"/>
        <v/>
      </c>
      <c r="V90" t="str">
        <f t="shared" si="59"/>
        <v/>
      </c>
      <c r="W90" t="str">
        <f t="shared" si="60"/>
        <v/>
      </c>
      <c r="X90" t="str">
        <f t="shared" si="61"/>
        <v/>
      </c>
      <c r="Y90">
        <f t="shared" si="62"/>
        <v>0</v>
      </c>
      <c r="Z90">
        <f t="shared" si="63"/>
        <v>0</v>
      </c>
      <c r="AA90">
        <f t="shared" si="64"/>
        <v>1</v>
      </c>
      <c r="AB90" t="str">
        <f t="shared" si="65"/>
        <v/>
      </c>
      <c r="AC90" t="str">
        <f>IF($AP90="Competitive",IF(J90="","",IF(J90=MAX($D90:$L90),1,0)),IF(J90="","",IF(J90=$AO90,1,0)))</f>
        <v/>
      </c>
      <c r="AD90" t="str">
        <f>IF($AP90="Competitive",IF(K90="","",IF(K90=MAX($D90:$L90),1,0)),IF(K90="","",IF(K90=$AO90,1,0)))</f>
        <v/>
      </c>
      <c r="AE90" t="str">
        <f t="shared" si="66"/>
        <v/>
      </c>
      <c r="AF90">
        <f t="shared" si="67"/>
        <v>0</v>
      </c>
      <c r="AG90">
        <f t="shared" si="68"/>
        <v>0</v>
      </c>
      <c r="AH90">
        <f t="shared" si="69"/>
        <v>1</v>
      </c>
      <c r="AI90">
        <f t="shared" si="70"/>
        <v>1</v>
      </c>
      <c r="AJ90">
        <f t="shared" si="71"/>
        <v>1</v>
      </c>
      <c r="AK90">
        <f t="shared" si="72"/>
        <v>0</v>
      </c>
      <c r="AL90">
        <f t="shared" si="73"/>
        <v>0</v>
      </c>
      <c r="AM90">
        <f t="shared" si="73"/>
        <v>0</v>
      </c>
      <c r="AN90">
        <f t="shared" si="74"/>
        <v>0</v>
      </c>
      <c r="AO90">
        <f t="shared" si="75"/>
        <v>3</v>
      </c>
      <c r="AP90" t="s">
        <v>63</v>
      </c>
      <c r="AQ90">
        <f>VLOOKUP($B90,Categories!$A$2:$O$48,2,0)</f>
        <v>0</v>
      </c>
      <c r="AR90">
        <f>VLOOKUP($B90,Categories!$A$2:$O$48,3,0)</f>
        <v>0</v>
      </c>
      <c r="AS90">
        <f>VLOOKUP($B90,Categories!$A$2:$O$48,4,0)</f>
        <v>0</v>
      </c>
      <c r="AT90">
        <f>VLOOKUP($B90,Categories!$A$2:$O$48,5,0)</f>
        <v>0</v>
      </c>
      <c r="AU90">
        <f>VLOOKUP($B90,Categories!$A$2:$O$48,6,0)</f>
        <v>0</v>
      </c>
      <c r="AV90">
        <f>VLOOKUP($B90,Categories!$A$2:$O$48,7,0)</f>
        <v>0</v>
      </c>
      <c r="AW90">
        <f>VLOOKUP($B90,Categories!$A$2:$O$48,8,0)</f>
        <v>1</v>
      </c>
      <c r="AX90">
        <f>VLOOKUP($B90,Categories!$A$2:$O$48,9,0)</f>
        <v>0</v>
      </c>
      <c r="AY90">
        <f>VLOOKUP($B90,Categories!$A$2:$O$48,10,0)</f>
        <v>0</v>
      </c>
      <c r="AZ90">
        <f>VLOOKUP($B90,Categories!$A$2:$O$48,11,0)</f>
        <v>0</v>
      </c>
      <c r="BA90">
        <f>VLOOKUP($B90,Categories!$A$2:$O$48,12,0)</f>
        <v>0</v>
      </c>
      <c r="BB90">
        <f>VLOOKUP($B90,Categories!$A$2:$O$48,13,0)</f>
        <v>0</v>
      </c>
      <c r="BC90">
        <f>VLOOKUP($B90,Categories!$A$2:$O$48,14,0)</f>
        <v>0</v>
      </c>
      <c r="BD90">
        <f>VLOOKUP($B90,Categories!$A$2:$O$48,15,0)</f>
        <v>0</v>
      </c>
      <c r="BE90">
        <f>VLOOKUP($B90,Categories!$A$2:$Z$48,16,0)</f>
        <v>3.92</v>
      </c>
      <c r="BF90">
        <f t="shared" si="76"/>
        <v>1</v>
      </c>
    </row>
    <row r="91" spans="1:58" x14ac:dyDescent="0.25">
      <c r="A91" s="1">
        <v>44551</v>
      </c>
      <c r="B91" t="s">
        <v>218</v>
      </c>
      <c r="C91" t="s">
        <v>150</v>
      </c>
      <c r="F91">
        <v>1</v>
      </c>
      <c r="G91">
        <v>2</v>
      </c>
      <c r="H91">
        <v>3</v>
      </c>
      <c r="M91" t="str">
        <f t="shared" si="51"/>
        <v>ELT</v>
      </c>
      <c r="N91" t="str">
        <f t="shared" si="52"/>
        <v/>
      </c>
      <c r="O91" t="str">
        <f t="shared" si="53"/>
        <v/>
      </c>
      <c r="P91">
        <f t="shared" si="54"/>
        <v>1</v>
      </c>
      <c r="Q91">
        <f t="shared" si="55"/>
        <v>0</v>
      </c>
      <c r="R91">
        <f t="shared" si="56"/>
        <v>0</v>
      </c>
      <c r="S91" t="str">
        <f t="shared" si="57"/>
        <v/>
      </c>
      <c r="T91" t="str">
        <f t="shared" si="58"/>
        <v/>
      </c>
      <c r="U91" t="str">
        <f t="shared" si="58"/>
        <v/>
      </c>
      <c r="V91" t="str">
        <f t="shared" si="59"/>
        <v/>
      </c>
      <c r="W91" t="str">
        <f t="shared" si="60"/>
        <v/>
      </c>
      <c r="X91" t="str">
        <f t="shared" si="61"/>
        <v/>
      </c>
      <c r="Y91">
        <f t="shared" si="62"/>
        <v>0</v>
      </c>
      <c r="Z91">
        <f t="shared" si="63"/>
        <v>0</v>
      </c>
      <c r="AA91">
        <f t="shared" si="64"/>
        <v>1</v>
      </c>
      <c r="AB91" t="str">
        <f t="shared" si="65"/>
        <v/>
      </c>
      <c r="AC91" t="str">
        <f>IF($AP91="Competitive",IF(J91="","",IF(J91=MAX($D91:$L91),1,0)),IF(J91="","",IF(J91=$AO91,1,0)))</f>
        <v/>
      </c>
      <c r="AD91" t="str">
        <f>IF($AP91="Competitive",IF(K91="","",IF(K91=MAX($D91:$L91),1,0)),IF(K91="","",IF(K91=$AO91,1,0)))</f>
        <v/>
      </c>
      <c r="AE91" t="str">
        <f t="shared" si="66"/>
        <v/>
      </c>
      <c r="AF91">
        <f t="shared" si="67"/>
        <v>0</v>
      </c>
      <c r="AG91">
        <f t="shared" si="68"/>
        <v>0</v>
      </c>
      <c r="AH91">
        <f t="shared" si="69"/>
        <v>1</v>
      </c>
      <c r="AI91">
        <f t="shared" si="70"/>
        <v>1</v>
      </c>
      <c r="AJ91">
        <f t="shared" si="71"/>
        <v>1</v>
      </c>
      <c r="AK91">
        <f t="shared" si="72"/>
        <v>0</v>
      </c>
      <c r="AL91">
        <f t="shared" si="73"/>
        <v>0</v>
      </c>
      <c r="AM91">
        <f t="shared" si="73"/>
        <v>0</v>
      </c>
      <c r="AN91">
        <f t="shared" si="74"/>
        <v>0</v>
      </c>
      <c r="AO91">
        <f t="shared" si="75"/>
        <v>3</v>
      </c>
      <c r="AP91" t="s">
        <v>63</v>
      </c>
      <c r="AQ91">
        <f>VLOOKUP($B91,Categories!$A$2:$O$48,2,0)</f>
        <v>0</v>
      </c>
      <c r="AR91">
        <f>VLOOKUP($B91,Categories!$A$2:$O$48,3,0)</f>
        <v>0</v>
      </c>
      <c r="AS91">
        <f>VLOOKUP($B91,Categories!$A$2:$O$48,4,0)</f>
        <v>0</v>
      </c>
      <c r="AT91">
        <f>VLOOKUP($B91,Categories!$A$2:$O$48,5,0)</f>
        <v>0</v>
      </c>
      <c r="AU91">
        <f>VLOOKUP($B91,Categories!$A$2:$O$48,6,0)</f>
        <v>0</v>
      </c>
      <c r="AV91">
        <f>VLOOKUP($B91,Categories!$A$2:$O$48,7,0)</f>
        <v>0</v>
      </c>
      <c r="AW91">
        <f>VLOOKUP($B91,Categories!$A$2:$O$48,8,0)</f>
        <v>1</v>
      </c>
      <c r="AX91">
        <f>VLOOKUP($B91,Categories!$A$2:$O$48,9,0)</f>
        <v>0</v>
      </c>
      <c r="AY91">
        <f>VLOOKUP($B91,Categories!$A$2:$O$48,10,0)</f>
        <v>0</v>
      </c>
      <c r="AZ91">
        <f>VLOOKUP($B91,Categories!$A$2:$O$48,11,0)</f>
        <v>0</v>
      </c>
      <c r="BA91">
        <f>VLOOKUP($B91,Categories!$A$2:$O$48,12,0)</f>
        <v>0</v>
      </c>
      <c r="BB91">
        <f>VLOOKUP($B91,Categories!$A$2:$O$48,13,0)</f>
        <v>0</v>
      </c>
      <c r="BC91">
        <f>VLOOKUP($B91,Categories!$A$2:$O$48,14,0)</f>
        <v>0</v>
      </c>
      <c r="BD91">
        <f>VLOOKUP($B91,Categories!$A$2:$O$48,15,0)</f>
        <v>0</v>
      </c>
      <c r="BE91">
        <f>VLOOKUP($B91,Categories!$A$2:$Z$48,16,0)</f>
        <v>3.92</v>
      </c>
      <c r="BF91">
        <f t="shared" si="76"/>
        <v>1</v>
      </c>
    </row>
    <row r="92" spans="1:58" x14ac:dyDescent="0.25">
      <c r="A92" s="1">
        <v>44599</v>
      </c>
      <c r="B92" t="s">
        <v>151</v>
      </c>
      <c r="C92" t="s">
        <v>149</v>
      </c>
      <c r="D92">
        <v>3</v>
      </c>
      <c r="G92">
        <v>2</v>
      </c>
      <c r="H92">
        <v>1</v>
      </c>
      <c r="M92" t="str">
        <f t="shared" si="51"/>
        <v>JLT</v>
      </c>
      <c r="N92">
        <f t="shared" si="52"/>
        <v>0</v>
      </c>
      <c r="O92" t="str">
        <f t="shared" si="53"/>
        <v/>
      </c>
      <c r="P92" t="str">
        <f t="shared" si="54"/>
        <v/>
      </c>
      <c r="Q92">
        <f t="shared" si="55"/>
        <v>0</v>
      </c>
      <c r="R92">
        <f t="shared" si="56"/>
        <v>1</v>
      </c>
      <c r="S92" t="str">
        <f t="shared" si="57"/>
        <v/>
      </c>
      <c r="T92" t="str">
        <f t="shared" si="58"/>
        <v/>
      </c>
      <c r="U92" t="str">
        <f t="shared" si="58"/>
        <v/>
      </c>
      <c r="V92" t="str">
        <f t="shared" si="59"/>
        <v/>
      </c>
      <c r="W92">
        <f t="shared" si="60"/>
        <v>1</v>
      </c>
      <c r="X92" t="str">
        <f t="shared" si="61"/>
        <v/>
      </c>
      <c r="Y92" t="str">
        <f t="shared" si="62"/>
        <v/>
      </c>
      <c r="Z92">
        <f t="shared" si="63"/>
        <v>0</v>
      </c>
      <c r="AA92">
        <f t="shared" si="64"/>
        <v>0</v>
      </c>
      <c r="AB92" t="str">
        <f t="shared" si="65"/>
        <v/>
      </c>
      <c r="AC92" t="str">
        <f>IF($AP92="Competitive",IF(J92="","",IF(J92=MAX($D92:$L92),1,0)),IF(J92="","",IF(J92=$AO92,1,0)))</f>
        <v/>
      </c>
      <c r="AD92" t="str">
        <f>IF($AP92="Competitive",IF(K92="","",IF(K92=MAX($D92:$L92),1,0)),IF(K92="","",IF(K92=$AO92,1,0)))</f>
        <v/>
      </c>
      <c r="AE92" t="str">
        <f t="shared" si="66"/>
        <v/>
      </c>
      <c r="AF92">
        <f t="shared" si="67"/>
        <v>1</v>
      </c>
      <c r="AG92">
        <f t="shared" si="68"/>
        <v>0</v>
      </c>
      <c r="AH92">
        <f t="shared" si="69"/>
        <v>0</v>
      </c>
      <c r="AI92">
        <f t="shared" si="70"/>
        <v>1</v>
      </c>
      <c r="AJ92">
        <f t="shared" si="71"/>
        <v>1</v>
      </c>
      <c r="AK92">
        <f t="shared" si="72"/>
        <v>0</v>
      </c>
      <c r="AL92">
        <f t="shared" si="73"/>
        <v>0</v>
      </c>
      <c r="AM92">
        <f t="shared" si="73"/>
        <v>0</v>
      </c>
      <c r="AN92">
        <f t="shared" si="74"/>
        <v>0</v>
      </c>
      <c r="AO92">
        <f t="shared" si="75"/>
        <v>3</v>
      </c>
      <c r="AP92" t="s">
        <v>63</v>
      </c>
      <c r="AQ92">
        <f>VLOOKUP($B92,Categories!$A$2:$O$48,2,0)</f>
        <v>1</v>
      </c>
      <c r="AR92">
        <f>VLOOKUP($B92,Categories!$A$2:$O$48,3,0)</f>
        <v>0</v>
      </c>
      <c r="AS92">
        <f>VLOOKUP($B92,Categories!$A$2:$O$48,4,0)</f>
        <v>1</v>
      </c>
      <c r="AT92">
        <f>VLOOKUP($B92,Categories!$A$2:$O$48,5,0)</f>
        <v>0</v>
      </c>
      <c r="AU92">
        <f>VLOOKUP($B92,Categories!$A$2:$O$48,6,0)</f>
        <v>0</v>
      </c>
      <c r="AV92">
        <f>VLOOKUP($B92,Categories!$A$2:$O$48,7,0)</f>
        <v>0</v>
      </c>
      <c r="AW92">
        <f>VLOOKUP($B92,Categories!$A$2:$O$48,8,0)</f>
        <v>1</v>
      </c>
      <c r="AX92">
        <f>VLOOKUP($B92,Categories!$A$2:$O$48,9,0)</f>
        <v>0</v>
      </c>
      <c r="AY92">
        <f>VLOOKUP($B92,Categories!$A$2:$O$48,10,0)</f>
        <v>0</v>
      </c>
      <c r="AZ92">
        <f>VLOOKUP($B92,Categories!$A$2:$O$48,11,0)</f>
        <v>0</v>
      </c>
      <c r="BA92">
        <f>VLOOKUP($B92,Categories!$A$2:$O$48,12,0)</f>
        <v>0</v>
      </c>
      <c r="BB92">
        <f>VLOOKUP($B92,Categories!$A$2:$O$48,13,0)</f>
        <v>0</v>
      </c>
      <c r="BC92">
        <f>VLOOKUP($B92,Categories!$A$2:$O$48,14,0)</f>
        <v>0</v>
      </c>
      <c r="BD92">
        <f>VLOOKUP($B92,Categories!$A$2:$O$48,15,0)</f>
        <v>0</v>
      </c>
      <c r="BE92">
        <f>VLOOKUP($B92,Categories!$A$2:$Z$48,16,0)</f>
        <v>4.37</v>
      </c>
      <c r="BF92">
        <f t="shared" si="76"/>
        <v>1</v>
      </c>
    </row>
    <row r="93" spans="1:58" x14ac:dyDescent="0.25">
      <c r="A93" s="1">
        <v>44631</v>
      </c>
      <c r="B93" t="s">
        <v>151</v>
      </c>
      <c r="C93" t="s">
        <v>5</v>
      </c>
      <c r="F93">
        <v>2</v>
      </c>
      <c r="G93">
        <v>1</v>
      </c>
      <c r="H93">
        <v>3</v>
      </c>
      <c r="M93" t="str">
        <f t="shared" si="51"/>
        <v>ELT</v>
      </c>
      <c r="N93" t="str">
        <f t="shared" si="52"/>
        <v/>
      </c>
      <c r="O93" t="str">
        <f t="shared" si="53"/>
        <v/>
      </c>
      <c r="P93">
        <f t="shared" si="54"/>
        <v>0</v>
      </c>
      <c r="Q93">
        <f t="shared" si="55"/>
        <v>1</v>
      </c>
      <c r="R93">
        <f t="shared" si="56"/>
        <v>0</v>
      </c>
      <c r="S93" t="str">
        <f t="shared" si="57"/>
        <v/>
      </c>
      <c r="T93" t="str">
        <f t="shared" si="58"/>
        <v/>
      </c>
      <c r="U93" t="str">
        <f t="shared" si="58"/>
        <v/>
      </c>
      <c r="V93" t="str">
        <f t="shared" si="59"/>
        <v/>
      </c>
      <c r="W93" t="str">
        <f t="shared" si="60"/>
        <v/>
      </c>
      <c r="X93" t="str">
        <f t="shared" si="61"/>
        <v/>
      </c>
      <c r="Y93">
        <f t="shared" si="62"/>
        <v>0</v>
      </c>
      <c r="Z93">
        <f t="shared" si="63"/>
        <v>0</v>
      </c>
      <c r="AA93">
        <f t="shared" si="64"/>
        <v>1</v>
      </c>
      <c r="AB93" t="str">
        <f t="shared" si="65"/>
        <v/>
      </c>
      <c r="AC93" t="str">
        <f>IF($AP93="Competitive",IF(J93="","",IF(J93=MAX($D93:$L93),1,0)),IF(J93="","",IF(J93=$AO93,1,0)))</f>
        <v/>
      </c>
      <c r="AD93" t="str">
        <f>IF($AP93="Competitive",IF(K93="","",IF(K93=MAX($D93:$L93),1,0)),IF(K93="","",IF(K93=$AO93,1,0)))</f>
        <v/>
      </c>
      <c r="AE93" t="str">
        <f t="shared" si="66"/>
        <v/>
      </c>
      <c r="AF93">
        <f t="shared" si="67"/>
        <v>0</v>
      </c>
      <c r="AG93">
        <f t="shared" si="68"/>
        <v>0</v>
      </c>
      <c r="AH93">
        <f t="shared" si="69"/>
        <v>1</v>
      </c>
      <c r="AI93">
        <f t="shared" si="70"/>
        <v>1</v>
      </c>
      <c r="AJ93">
        <f t="shared" si="71"/>
        <v>1</v>
      </c>
      <c r="AK93">
        <f t="shared" si="72"/>
        <v>0</v>
      </c>
      <c r="AL93">
        <f t="shared" si="73"/>
        <v>0</v>
      </c>
      <c r="AM93">
        <f t="shared" si="73"/>
        <v>0</v>
      </c>
      <c r="AN93">
        <f t="shared" si="74"/>
        <v>0</v>
      </c>
      <c r="AO93">
        <f t="shared" si="75"/>
        <v>3</v>
      </c>
      <c r="AP93" t="s">
        <v>63</v>
      </c>
      <c r="AQ93">
        <f>VLOOKUP($B93,Categories!$A$2:$O$48,2,0)</f>
        <v>1</v>
      </c>
      <c r="AR93">
        <f>VLOOKUP($B93,Categories!$A$2:$O$48,3,0)</f>
        <v>0</v>
      </c>
      <c r="AS93">
        <f>VLOOKUP($B93,Categories!$A$2:$O$48,4,0)</f>
        <v>1</v>
      </c>
      <c r="AT93">
        <f>VLOOKUP($B93,Categories!$A$2:$O$48,5,0)</f>
        <v>0</v>
      </c>
      <c r="AU93">
        <f>VLOOKUP($B93,Categories!$A$2:$O$48,6,0)</f>
        <v>0</v>
      </c>
      <c r="AV93">
        <f>VLOOKUP($B93,Categories!$A$2:$O$48,7,0)</f>
        <v>0</v>
      </c>
      <c r="AW93">
        <f>VLOOKUP($B93,Categories!$A$2:$O$48,8,0)</f>
        <v>1</v>
      </c>
      <c r="AX93">
        <f>VLOOKUP($B93,Categories!$A$2:$O$48,9,0)</f>
        <v>0</v>
      </c>
      <c r="AY93">
        <f>VLOOKUP($B93,Categories!$A$2:$O$48,10,0)</f>
        <v>0</v>
      </c>
      <c r="AZ93">
        <f>VLOOKUP($B93,Categories!$A$2:$O$48,11,0)</f>
        <v>0</v>
      </c>
      <c r="BA93">
        <f>VLOOKUP($B93,Categories!$A$2:$O$48,12,0)</f>
        <v>0</v>
      </c>
      <c r="BB93">
        <f>VLOOKUP($B93,Categories!$A$2:$O$48,13,0)</f>
        <v>0</v>
      </c>
      <c r="BC93">
        <f>VLOOKUP($B93,Categories!$A$2:$O$48,14,0)</f>
        <v>0</v>
      </c>
      <c r="BD93">
        <f>VLOOKUP($B93,Categories!$A$2:$O$48,15,0)</f>
        <v>0</v>
      </c>
      <c r="BE93">
        <f>VLOOKUP($B93,Categories!$A$2:$Z$48,16,0)</f>
        <v>4.37</v>
      </c>
      <c r="BF93">
        <f t="shared" si="76"/>
        <v>1</v>
      </c>
    </row>
    <row r="94" spans="1:58" x14ac:dyDescent="0.25">
      <c r="A94" s="1">
        <v>44631</v>
      </c>
      <c r="B94" t="s">
        <v>152</v>
      </c>
      <c r="C94" t="s">
        <v>5</v>
      </c>
      <c r="F94">
        <v>3</v>
      </c>
      <c r="G94">
        <v>2</v>
      </c>
      <c r="H94">
        <v>1</v>
      </c>
      <c r="M94" t="str">
        <f t="shared" si="51"/>
        <v>ELT</v>
      </c>
      <c r="N94" t="str">
        <f t="shared" si="52"/>
        <v/>
      </c>
      <c r="O94" t="str">
        <f t="shared" si="53"/>
        <v/>
      </c>
      <c r="P94">
        <f t="shared" si="54"/>
        <v>0</v>
      </c>
      <c r="Q94">
        <f t="shared" si="55"/>
        <v>0</v>
      </c>
      <c r="R94">
        <f t="shared" si="56"/>
        <v>1</v>
      </c>
      <c r="S94" t="str">
        <f t="shared" si="57"/>
        <v/>
      </c>
      <c r="T94" t="str">
        <f t="shared" si="58"/>
        <v/>
      </c>
      <c r="U94" t="str">
        <f t="shared" si="58"/>
        <v/>
      </c>
      <c r="V94" t="str">
        <f t="shared" si="59"/>
        <v/>
      </c>
      <c r="W94" t="str">
        <f t="shared" si="60"/>
        <v/>
      </c>
      <c r="X94" t="str">
        <f t="shared" si="61"/>
        <v/>
      </c>
      <c r="Y94">
        <f t="shared" si="62"/>
        <v>1</v>
      </c>
      <c r="Z94">
        <f t="shared" si="63"/>
        <v>0</v>
      </c>
      <c r="AA94">
        <f t="shared" si="64"/>
        <v>0</v>
      </c>
      <c r="AB94" t="str">
        <f t="shared" si="65"/>
        <v/>
      </c>
      <c r="AC94" t="str">
        <f>IF($AP94="Competitive",IF(J94="","",IF(J94=MAX($D94:$L94),1,0)),IF(J94="","",IF(J94=$AO94,1,0)))</f>
        <v/>
      </c>
      <c r="AD94" t="str">
        <f>IF($AP94="Competitive",IF(K94="","",IF(K94=MAX($D94:$L94),1,0)),IF(K94="","",IF(K94=$AO94,1,0)))</f>
        <v/>
      </c>
      <c r="AE94" t="str">
        <f t="shared" si="66"/>
        <v/>
      </c>
      <c r="AF94">
        <f t="shared" si="67"/>
        <v>0</v>
      </c>
      <c r="AG94">
        <f t="shared" si="68"/>
        <v>0</v>
      </c>
      <c r="AH94">
        <f t="shared" si="69"/>
        <v>1</v>
      </c>
      <c r="AI94">
        <f t="shared" si="70"/>
        <v>1</v>
      </c>
      <c r="AJ94">
        <f t="shared" si="71"/>
        <v>1</v>
      </c>
      <c r="AK94">
        <f t="shared" si="72"/>
        <v>0</v>
      </c>
      <c r="AL94">
        <f t="shared" si="73"/>
        <v>0</v>
      </c>
      <c r="AM94">
        <f t="shared" si="73"/>
        <v>0</v>
      </c>
      <c r="AN94">
        <f t="shared" si="74"/>
        <v>0</v>
      </c>
      <c r="AO94">
        <f t="shared" si="75"/>
        <v>3</v>
      </c>
      <c r="AP94" t="s">
        <v>63</v>
      </c>
      <c r="AQ94">
        <f>VLOOKUP($B94,Categories!$A$2:$O$48,2,0)</f>
        <v>0</v>
      </c>
      <c r="AR94">
        <f>VLOOKUP($B94,Categories!$A$2:$O$48,3,0)</f>
        <v>0</v>
      </c>
      <c r="AS94">
        <f>VLOOKUP($B94,Categories!$A$2:$O$48,4,0)</f>
        <v>1</v>
      </c>
      <c r="AT94">
        <f>VLOOKUP($B94,Categories!$A$2:$O$48,5,0)</f>
        <v>0</v>
      </c>
      <c r="AU94">
        <f>VLOOKUP($B94,Categories!$A$2:$O$48,6,0)</f>
        <v>0</v>
      </c>
      <c r="AV94">
        <f>VLOOKUP($B94,Categories!$A$2:$O$48,7,0)</f>
        <v>0</v>
      </c>
      <c r="AW94">
        <f>VLOOKUP($B94,Categories!$A$2:$O$48,8,0)</f>
        <v>0</v>
      </c>
      <c r="AX94">
        <f>VLOOKUP($B94,Categories!$A$2:$O$48,9,0)</f>
        <v>0</v>
      </c>
      <c r="AY94">
        <f>VLOOKUP($B94,Categories!$A$2:$O$48,10,0)</f>
        <v>0</v>
      </c>
      <c r="AZ94">
        <f>VLOOKUP($B94,Categories!$A$2:$O$48,11,0)</f>
        <v>0</v>
      </c>
      <c r="BA94">
        <f>VLOOKUP($B94,Categories!$A$2:$O$48,12,0)</f>
        <v>1</v>
      </c>
      <c r="BB94">
        <f>VLOOKUP($B94,Categories!$A$2:$O$48,13,0)</f>
        <v>0</v>
      </c>
      <c r="BC94">
        <f>VLOOKUP($B94,Categories!$A$2:$O$48,14,0)</f>
        <v>0</v>
      </c>
      <c r="BD94">
        <f>VLOOKUP($B94,Categories!$A$2:$O$48,15,0)</f>
        <v>0</v>
      </c>
      <c r="BE94">
        <f>VLOOKUP($B94,Categories!$A$2:$Z$48,16,0)</f>
        <v>2.08</v>
      </c>
      <c r="BF94">
        <f t="shared" si="76"/>
        <v>0</v>
      </c>
    </row>
    <row r="95" spans="1:58" x14ac:dyDescent="0.25">
      <c r="A95" s="1">
        <v>44697</v>
      </c>
      <c r="B95" t="s">
        <v>153</v>
      </c>
      <c r="C95" t="s">
        <v>5</v>
      </c>
      <c r="F95">
        <v>2</v>
      </c>
      <c r="H95">
        <v>3</v>
      </c>
      <c r="I95">
        <v>1</v>
      </c>
      <c r="M95" t="str">
        <f t="shared" si="51"/>
        <v>ETS</v>
      </c>
      <c r="N95" t="str">
        <f t="shared" si="52"/>
        <v/>
      </c>
      <c r="O95" t="str">
        <f t="shared" si="53"/>
        <v/>
      </c>
      <c r="P95">
        <f t="shared" si="54"/>
        <v>0</v>
      </c>
      <c r="Q95" t="str">
        <f t="shared" si="55"/>
        <v/>
      </c>
      <c r="R95">
        <f t="shared" si="56"/>
        <v>0</v>
      </c>
      <c r="S95">
        <f t="shared" si="57"/>
        <v>1</v>
      </c>
      <c r="T95" t="str">
        <f t="shared" si="58"/>
        <v/>
      </c>
      <c r="U95" t="str">
        <f t="shared" si="58"/>
        <v/>
      </c>
      <c r="V95" t="str">
        <f t="shared" si="59"/>
        <v/>
      </c>
      <c r="W95" t="str">
        <f t="shared" si="60"/>
        <v/>
      </c>
      <c r="X95" t="str">
        <f t="shared" si="61"/>
        <v/>
      </c>
      <c r="Y95">
        <f t="shared" si="62"/>
        <v>0</v>
      </c>
      <c r="Z95" t="str">
        <f t="shared" si="63"/>
        <v/>
      </c>
      <c r="AA95">
        <f t="shared" si="64"/>
        <v>1</v>
      </c>
      <c r="AB95">
        <f t="shared" si="65"/>
        <v>0</v>
      </c>
      <c r="AC95" t="str">
        <f>IF($AP95="Competitive",IF(J95="","",IF(J95=MAX($D95:$L95),1,0)),IF(J95="","",IF(J95=$AO95,1,0)))</f>
        <v/>
      </c>
      <c r="AD95" t="str">
        <f>IF($AP95="Competitive",IF(K95="","",IF(K95=MAX($D95:$L95),1,0)),IF(K95="","",IF(K95=$AO95,1,0)))</f>
        <v/>
      </c>
      <c r="AE95" t="str">
        <f t="shared" si="66"/>
        <v/>
      </c>
      <c r="AF95">
        <f t="shared" si="67"/>
        <v>0</v>
      </c>
      <c r="AG95">
        <f t="shared" si="68"/>
        <v>0</v>
      </c>
      <c r="AH95">
        <f t="shared" si="69"/>
        <v>1</v>
      </c>
      <c r="AI95">
        <f t="shared" si="70"/>
        <v>0</v>
      </c>
      <c r="AJ95">
        <f t="shared" si="71"/>
        <v>1</v>
      </c>
      <c r="AK95">
        <f t="shared" si="72"/>
        <v>1</v>
      </c>
      <c r="AL95">
        <f t="shared" si="73"/>
        <v>0</v>
      </c>
      <c r="AM95">
        <f t="shared" si="73"/>
        <v>0</v>
      </c>
      <c r="AN95">
        <f t="shared" si="74"/>
        <v>0</v>
      </c>
      <c r="AO95">
        <f t="shared" si="75"/>
        <v>3</v>
      </c>
      <c r="AP95" t="s">
        <v>63</v>
      </c>
      <c r="AQ95">
        <f>VLOOKUP($B95,Categories!$A$2:$O$48,2,0)</f>
        <v>1</v>
      </c>
      <c r="AR95">
        <f>VLOOKUP($B95,Categories!$A$2:$O$48,3,0)</f>
        <v>0</v>
      </c>
      <c r="AS95">
        <f>VLOOKUP($B95,Categories!$A$2:$O$48,4,0)</f>
        <v>0</v>
      </c>
      <c r="AT95">
        <f>VLOOKUP($B95,Categories!$A$2:$O$48,5,0)</f>
        <v>0</v>
      </c>
      <c r="AU95">
        <f>VLOOKUP($B95,Categories!$A$2:$O$48,6,0)</f>
        <v>0</v>
      </c>
      <c r="AV95">
        <f>VLOOKUP($B95,Categories!$A$2:$O$48,7,0)</f>
        <v>0</v>
      </c>
      <c r="AW95">
        <f>VLOOKUP($B95,Categories!$A$2:$O$48,8,0)</f>
        <v>0</v>
      </c>
      <c r="AX95">
        <f>VLOOKUP($B95,Categories!$A$2:$O$48,9,0)</f>
        <v>1</v>
      </c>
      <c r="AY95">
        <f>VLOOKUP($B95,Categories!$A$2:$O$48,10,0)</f>
        <v>0</v>
      </c>
      <c r="AZ95">
        <f>VLOOKUP($B95,Categories!$A$2:$O$48,11,0)</f>
        <v>0</v>
      </c>
      <c r="BA95">
        <f>VLOOKUP($B95,Categories!$A$2:$O$48,12,0)</f>
        <v>0</v>
      </c>
      <c r="BB95">
        <f>VLOOKUP($B95,Categories!$A$2:$O$48,13,0)</f>
        <v>0</v>
      </c>
      <c r="BC95">
        <f>VLOOKUP($B95,Categories!$A$2:$O$48,14,0)</f>
        <v>0</v>
      </c>
      <c r="BD95">
        <f>VLOOKUP($B95,Categories!$A$2:$O$48,15,0)</f>
        <v>0</v>
      </c>
      <c r="BE95">
        <f>VLOOKUP($B95,Categories!$A$2:$Z$48,16,0)</f>
        <v>1.95</v>
      </c>
      <c r="BF95">
        <f t="shared" si="76"/>
        <v>1</v>
      </c>
    </row>
    <row r="96" spans="1:58" x14ac:dyDescent="0.25">
      <c r="A96" s="1">
        <v>44721</v>
      </c>
      <c r="B96" t="s">
        <v>156</v>
      </c>
      <c r="C96" t="s">
        <v>5</v>
      </c>
      <c r="F96">
        <v>1</v>
      </c>
      <c r="H96">
        <v>2</v>
      </c>
      <c r="M96" t="str">
        <f t="shared" si="51"/>
        <v>ET</v>
      </c>
      <c r="N96" t="str">
        <f t="shared" si="52"/>
        <v/>
      </c>
      <c r="O96" t="str">
        <f t="shared" si="53"/>
        <v/>
      </c>
      <c r="P96">
        <f t="shared" si="54"/>
        <v>1</v>
      </c>
      <c r="Q96" t="str">
        <f t="shared" si="55"/>
        <v/>
      </c>
      <c r="R96">
        <f t="shared" si="56"/>
        <v>0</v>
      </c>
      <c r="S96" t="str">
        <f t="shared" si="57"/>
        <v/>
      </c>
      <c r="T96" t="str">
        <f t="shared" si="58"/>
        <v/>
      </c>
      <c r="U96" t="str">
        <f t="shared" si="58"/>
        <v/>
      </c>
      <c r="V96" t="str">
        <f t="shared" si="59"/>
        <v/>
      </c>
      <c r="W96" t="str">
        <f t="shared" si="60"/>
        <v/>
      </c>
      <c r="X96" t="str">
        <f t="shared" si="61"/>
        <v/>
      </c>
      <c r="Y96">
        <f t="shared" si="62"/>
        <v>0</v>
      </c>
      <c r="Z96" t="str">
        <f t="shared" si="63"/>
        <v/>
      </c>
      <c r="AA96">
        <f t="shared" si="64"/>
        <v>1</v>
      </c>
      <c r="AB96" t="str">
        <f t="shared" si="65"/>
        <v/>
      </c>
      <c r="AC96" t="str">
        <f>IF($AP96="Competitive",IF(J96="","",IF(J96=MAX($D96:$L96),1,0)),IF(J96="","",IF(J96=$AO96,1,0)))</f>
        <v/>
      </c>
      <c r="AD96" t="str">
        <f>IF($AP96="Competitive",IF(K96="","",IF(K96=MAX($D96:$L96),1,0)),IF(K96="","",IF(K96=$AO96,1,0)))</f>
        <v/>
      </c>
      <c r="AE96" t="str">
        <f t="shared" si="66"/>
        <v/>
      </c>
      <c r="AF96">
        <f t="shared" si="67"/>
        <v>0</v>
      </c>
      <c r="AG96">
        <f t="shared" si="68"/>
        <v>0</v>
      </c>
      <c r="AH96">
        <f t="shared" si="69"/>
        <v>1</v>
      </c>
      <c r="AI96">
        <f t="shared" si="70"/>
        <v>0</v>
      </c>
      <c r="AJ96">
        <f t="shared" si="71"/>
        <v>1</v>
      </c>
      <c r="AK96">
        <f t="shared" si="72"/>
        <v>0</v>
      </c>
      <c r="AL96">
        <f t="shared" si="73"/>
        <v>0</v>
      </c>
      <c r="AM96">
        <f t="shared" si="73"/>
        <v>0</v>
      </c>
      <c r="AN96">
        <f t="shared" si="74"/>
        <v>0</v>
      </c>
      <c r="AO96">
        <f t="shared" si="75"/>
        <v>2</v>
      </c>
      <c r="AP96" t="s">
        <v>63</v>
      </c>
      <c r="AQ96">
        <f>VLOOKUP($B96,Categories!$A$2:$O$48,2,0)</f>
        <v>1</v>
      </c>
      <c r="AR96">
        <f>VLOOKUP($B96,Categories!$A$2:$O$48,3,0)</f>
        <v>1</v>
      </c>
      <c r="AS96">
        <f>VLOOKUP($B96,Categories!$A$2:$O$48,4,0)</f>
        <v>0</v>
      </c>
      <c r="AT96">
        <f>VLOOKUP($B96,Categories!$A$2:$O$48,5,0)</f>
        <v>0</v>
      </c>
      <c r="AU96">
        <f>VLOOKUP($B96,Categories!$A$2:$O$48,6,0)</f>
        <v>0</v>
      </c>
      <c r="AV96">
        <f>VLOOKUP($B96,Categories!$A$2:$O$48,7,0)</f>
        <v>0</v>
      </c>
      <c r="AW96">
        <f>VLOOKUP($B96,Categories!$A$2:$O$48,8,0)</f>
        <v>0</v>
      </c>
      <c r="AX96">
        <f>VLOOKUP($B96,Categories!$A$2:$O$48,9,0)</f>
        <v>0</v>
      </c>
      <c r="AY96">
        <f>VLOOKUP($B96,Categories!$A$2:$O$48,10,0)</f>
        <v>0</v>
      </c>
      <c r="AZ96">
        <f>VLOOKUP($B96,Categories!$A$2:$O$48,11,0)</f>
        <v>0</v>
      </c>
      <c r="BA96">
        <f>VLOOKUP($B96,Categories!$A$2:$O$48,12,0)</f>
        <v>0</v>
      </c>
      <c r="BB96">
        <f>VLOOKUP($B96,Categories!$A$2:$O$48,13,0)</f>
        <v>0</v>
      </c>
      <c r="BC96">
        <f>VLOOKUP($B96,Categories!$A$2:$O$48,14,0)</f>
        <v>1</v>
      </c>
      <c r="BD96">
        <f>VLOOKUP($B96,Categories!$A$2:$O$48,15,0)</f>
        <v>0</v>
      </c>
      <c r="BE96">
        <f>VLOOKUP($B96,Categories!$A$2:$Z$48,16,0)</f>
        <v>3.71</v>
      </c>
      <c r="BF96">
        <f t="shared" si="76"/>
        <v>1</v>
      </c>
    </row>
    <row r="97" spans="1:58" x14ac:dyDescent="0.25">
      <c r="A97" s="1">
        <v>44750</v>
      </c>
      <c r="B97" t="s">
        <v>156</v>
      </c>
      <c r="C97" t="s">
        <v>5</v>
      </c>
      <c r="F97">
        <v>2</v>
      </c>
      <c r="H97">
        <v>1</v>
      </c>
      <c r="M97" t="str">
        <f t="shared" si="51"/>
        <v>ET</v>
      </c>
      <c r="N97" t="str">
        <f t="shared" si="52"/>
        <v/>
      </c>
      <c r="O97" t="str">
        <f t="shared" si="53"/>
        <v/>
      </c>
      <c r="P97">
        <f t="shared" si="54"/>
        <v>0</v>
      </c>
      <c r="Q97" t="str">
        <f t="shared" si="55"/>
        <v/>
      </c>
      <c r="R97">
        <f t="shared" si="56"/>
        <v>1</v>
      </c>
      <c r="S97" t="str">
        <f t="shared" si="57"/>
        <v/>
      </c>
      <c r="T97" t="str">
        <f t="shared" si="58"/>
        <v/>
      </c>
      <c r="U97" t="str">
        <f t="shared" si="58"/>
        <v/>
      </c>
      <c r="V97" t="str">
        <f t="shared" si="59"/>
        <v/>
      </c>
      <c r="W97" t="str">
        <f t="shared" si="60"/>
        <v/>
      </c>
      <c r="X97" t="str">
        <f t="shared" si="61"/>
        <v/>
      </c>
      <c r="Y97">
        <f t="shared" si="62"/>
        <v>1</v>
      </c>
      <c r="Z97" t="str">
        <f t="shared" si="63"/>
        <v/>
      </c>
      <c r="AA97">
        <f t="shared" si="64"/>
        <v>0</v>
      </c>
      <c r="AB97" t="str">
        <f t="shared" si="65"/>
        <v/>
      </c>
      <c r="AC97" t="str">
        <f>IF($AP97="Competitive",IF(J97="","",IF(J97=MAX($D97:$L97),1,0)),IF(J97="","",IF(J97=$AO97,1,0)))</f>
        <v/>
      </c>
      <c r="AD97" t="str">
        <f>IF($AP97="Competitive",IF(K97="","",IF(K97=MAX($D97:$L97),1,0)),IF(K97="","",IF(K97=$AO97,1,0)))</f>
        <v/>
      </c>
      <c r="AE97" t="str">
        <f t="shared" si="66"/>
        <v/>
      </c>
      <c r="AF97">
        <f t="shared" si="67"/>
        <v>0</v>
      </c>
      <c r="AG97">
        <f t="shared" si="68"/>
        <v>0</v>
      </c>
      <c r="AH97">
        <f t="shared" si="69"/>
        <v>1</v>
      </c>
      <c r="AI97">
        <f t="shared" si="70"/>
        <v>0</v>
      </c>
      <c r="AJ97">
        <f t="shared" si="71"/>
        <v>1</v>
      </c>
      <c r="AK97">
        <f t="shared" si="72"/>
        <v>0</v>
      </c>
      <c r="AL97">
        <f t="shared" si="73"/>
        <v>0</v>
      </c>
      <c r="AM97">
        <f t="shared" si="73"/>
        <v>0</v>
      </c>
      <c r="AN97">
        <f t="shared" si="74"/>
        <v>0</v>
      </c>
      <c r="AO97">
        <f t="shared" si="75"/>
        <v>2</v>
      </c>
      <c r="AP97" t="s">
        <v>63</v>
      </c>
      <c r="AQ97">
        <f>VLOOKUP($B97,Categories!$A$2:$O$48,2,0)</f>
        <v>1</v>
      </c>
      <c r="AR97">
        <f>VLOOKUP($B97,Categories!$A$2:$O$48,3,0)</f>
        <v>1</v>
      </c>
      <c r="AS97">
        <f>VLOOKUP($B97,Categories!$A$2:$O$48,4,0)</f>
        <v>0</v>
      </c>
      <c r="AT97">
        <f>VLOOKUP($B97,Categories!$A$2:$O$48,5,0)</f>
        <v>0</v>
      </c>
      <c r="AU97">
        <f>VLOOKUP($B97,Categories!$A$2:$O$48,6,0)</f>
        <v>0</v>
      </c>
      <c r="AV97">
        <f>VLOOKUP($B97,Categories!$A$2:$O$48,7,0)</f>
        <v>0</v>
      </c>
      <c r="AW97">
        <f>VLOOKUP($B97,Categories!$A$2:$O$48,8,0)</f>
        <v>0</v>
      </c>
      <c r="AX97">
        <f>VLOOKUP($B97,Categories!$A$2:$O$48,9,0)</f>
        <v>0</v>
      </c>
      <c r="AY97">
        <f>VLOOKUP($B97,Categories!$A$2:$O$48,10,0)</f>
        <v>0</v>
      </c>
      <c r="AZ97">
        <f>VLOOKUP($B97,Categories!$A$2:$O$48,11,0)</f>
        <v>0</v>
      </c>
      <c r="BA97">
        <f>VLOOKUP($B97,Categories!$A$2:$O$48,12,0)</f>
        <v>0</v>
      </c>
      <c r="BB97">
        <f>VLOOKUP($B97,Categories!$A$2:$O$48,13,0)</f>
        <v>0</v>
      </c>
      <c r="BC97">
        <f>VLOOKUP($B97,Categories!$A$2:$O$48,14,0)</f>
        <v>1</v>
      </c>
      <c r="BD97">
        <f>VLOOKUP($B97,Categories!$A$2:$O$48,15,0)</f>
        <v>0</v>
      </c>
      <c r="BE97">
        <f>VLOOKUP($B97,Categories!$A$2:$Z$48,16,0)</f>
        <v>3.71</v>
      </c>
      <c r="BF97">
        <f t="shared" si="76"/>
        <v>1</v>
      </c>
    </row>
    <row r="98" spans="1:58" x14ac:dyDescent="0.25">
      <c r="A98" s="1">
        <v>44750</v>
      </c>
      <c r="B98" t="s">
        <v>156</v>
      </c>
      <c r="C98" t="s">
        <v>5</v>
      </c>
      <c r="F98">
        <v>1</v>
      </c>
      <c r="H98">
        <v>2</v>
      </c>
      <c r="M98" t="str">
        <f t="shared" si="51"/>
        <v>ET</v>
      </c>
      <c r="N98" t="str">
        <f t="shared" ref="N98:N129" si="77">IF(D98="","",IF(D98=1,1,0))</f>
        <v/>
      </c>
      <c r="O98" t="str">
        <f t="shared" ref="O98:O129" si="78">IF(E98="","",IF(E98=1,1,0))</f>
        <v/>
      </c>
      <c r="P98">
        <f t="shared" ref="P98:P129" si="79">IF(F98="","",IF(F98=1,1,0))</f>
        <v>1</v>
      </c>
      <c r="Q98" t="str">
        <f t="shared" ref="Q98:Q129" si="80">IF(G98="","",IF(G98=1,1,0))</f>
        <v/>
      </c>
      <c r="R98">
        <f t="shared" ref="R98:R129" si="81">IF(H98="","",IF(H98=1,1,0))</f>
        <v>0</v>
      </c>
      <c r="S98" t="str">
        <f t="shared" ref="S98:S129" si="82">IF(I98="","",IF(I98=1,1,0))</f>
        <v/>
      </c>
      <c r="T98" t="str">
        <f t="shared" ref="T98:U129" si="83">IF(J98="","",IF(J98=1,1,0))</f>
        <v/>
      </c>
      <c r="U98" t="str">
        <f t="shared" si="83"/>
        <v/>
      </c>
      <c r="V98" t="str">
        <f t="shared" ref="V98:V129" si="84">IF(L98="","",IF(L98=1,1,0))</f>
        <v/>
      </c>
      <c r="W98" t="str">
        <f t="shared" ref="W98:W129" si="85">IF($AP98="Competitive",IF(D98="","",IF(D98=MAX($D98:$L98),1,0)),IF(D98="","",IF(D98=$AO98,1,0)))</f>
        <v/>
      </c>
      <c r="X98" t="str">
        <f t="shared" ref="X98:X129" si="86">IF($AP98="Competitive",IF(E98="","",IF(E98=MAX($D98:$L98),1,0)),IF(E98="","",IF(E98=$AO98,1,0)))</f>
        <v/>
      </c>
      <c r="Y98">
        <f t="shared" ref="Y98:Y129" si="87">IF($AP98="Competitive",IF(F98="","",IF(F98=MAX($D98:$L98),1,0)),IF(F98="","",IF(F98=$AO98,1,0)))</f>
        <v>0</v>
      </c>
      <c r="Z98" t="str">
        <f t="shared" ref="Z98:Z129" si="88">IF($AP98="Competitive",IF(G98="","",IF(G98=MAX($D98:$L98),1,0)),IF(G98="","",IF(G98=$AO98,1,0)))</f>
        <v/>
      </c>
      <c r="AA98">
        <f t="shared" ref="AA98:AA129" si="89">IF($AP98="Competitive",IF(H98="","",IF(H98=MAX($D98:$L98),1,0)),IF(H98="","",IF(H98=$AO98,1,0)))</f>
        <v>1</v>
      </c>
      <c r="AB98" t="str">
        <f t="shared" ref="AB98:AB129" si="90">IF($AP98="Competitive",IF(I98="","",IF(I98=MAX($D98:$L98),1,0)),IF(I98="","",IF(I98=$AO98,1,0)))</f>
        <v/>
      </c>
      <c r="AC98" t="str">
        <f>IF($AP98="Competitive",IF(J98="","",IF(J98=MAX($D98:$L98),1,0)),IF(J98="","",IF(J98=$AO98,1,0)))</f>
        <v/>
      </c>
      <c r="AD98" t="str">
        <f>IF($AP98="Competitive",IF(K98="","",IF(K98=MAX($D98:$L98),1,0)),IF(K98="","",IF(K98=$AO98,1,0)))</f>
        <v/>
      </c>
      <c r="AE98" t="str">
        <f t="shared" ref="AE98:AE129" si="91">IF($AP98="Competitive",IF(L98="","",IF(L98=MAX($D98:$L98),1,0)),IF(L98="","",IF(L98=$AO98,1,0)))</f>
        <v/>
      </c>
      <c r="AF98">
        <f t="shared" ref="AF98:AF129" si="92">IF(D98&lt;&gt;"",1,0)</f>
        <v>0</v>
      </c>
      <c r="AG98">
        <f t="shared" ref="AG98:AG129" si="93">IF(E98&lt;&gt;"",1,0)</f>
        <v>0</v>
      </c>
      <c r="AH98">
        <f t="shared" ref="AH98:AH129" si="94">IF(F98&lt;&gt;"",1,0)</f>
        <v>1</v>
      </c>
      <c r="AI98">
        <f t="shared" ref="AI98:AI129" si="95">IF(G98&lt;&gt;"",1,0)</f>
        <v>0</v>
      </c>
      <c r="AJ98">
        <f t="shared" ref="AJ98:AJ129" si="96">IF(H98&lt;&gt;"",1,0)</f>
        <v>1</v>
      </c>
      <c r="AK98">
        <f t="shared" ref="AK98:AK129" si="97">IF(I98&lt;&gt;"",1,0)</f>
        <v>0</v>
      </c>
      <c r="AL98">
        <f t="shared" ref="AL98:AM129" si="98">IF(J98&lt;&gt;"",1,0)</f>
        <v>0</v>
      </c>
      <c r="AM98">
        <f t="shared" si="98"/>
        <v>0</v>
      </c>
      <c r="AN98">
        <f t="shared" ref="AN98:AN129" si="99">IF(L98&lt;&gt;"",1,0)</f>
        <v>0</v>
      </c>
      <c r="AO98">
        <f t="shared" ref="AO98:AO129" si="100">COUNTA(D98:L98)</f>
        <v>2</v>
      </c>
      <c r="AP98" t="s">
        <v>63</v>
      </c>
      <c r="AQ98">
        <f>VLOOKUP($B98,Categories!$A$2:$O$48,2,0)</f>
        <v>1</v>
      </c>
      <c r="AR98">
        <f>VLOOKUP($B98,Categories!$A$2:$O$48,3,0)</f>
        <v>1</v>
      </c>
      <c r="AS98">
        <f>VLOOKUP($B98,Categories!$A$2:$O$48,4,0)</f>
        <v>0</v>
      </c>
      <c r="AT98">
        <f>VLOOKUP($B98,Categories!$A$2:$O$48,5,0)</f>
        <v>0</v>
      </c>
      <c r="AU98">
        <f>VLOOKUP($B98,Categories!$A$2:$O$48,6,0)</f>
        <v>0</v>
      </c>
      <c r="AV98">
        <f>VLOOKUP($B98,Categories!$A$2:$O$48,7,0)</f>
        <v>0</v>
      </c>
      <c r="AW98">
        <f>VLOOKUP($B98,Categories!$A$2:$O$48,8,0)</f>
        <v>0</v>
      </c>
      <c r="AX98">
        <f>VLOOKUP($B98,Categories!$A$2:$O$48,9,0)</f>
        <v>0</v>
      </c>
      <c r="AY98">
        <f>VLOOKUP($B98,Categories!$A$2:$O$48,10,0)</f>
        <v>0</v>
      </c>
      <c r="AZ98">
        <f>VLOOKUP($B98,Categories!$A$2:$O$48,11,0)</f>
        <v>0</v>
      </c>
      <c r="BA98">
        <f>VLOOKUP($B98,Categories!$A$2:$O$48,12,0)</f>
        <v>0</v>
      </c>
      <c r="BB98">
        <f>VLOOKUP($B98,Categories!$A$2:$O$48,13,0)</f>
        <v>0</v>
      </c>
      <c r="BC98">
        <f>VLOOKUP($B98,Categories!$A$2:$O$48,14,0)</f>
        <v>1</v>
      </c>
      <c r="BD98">
        <f>VLOOKUP($B98,Categories!$A$2:$O$48,15,0)</f>
        <v>0</v>
      </c>
      <c r="BE98">
        <f>VLOOKUP($B98,Categories!$A$2:$Z$48,16,0)</f>
        <v>3.71</v>
      </c>
      <c r="BF98">
        <f t="shared" si="76"/>
        <v>0</v>
      </c>
    </row>
    <row r="99" spans="1:58" x14ac:dyDescent="0.25">
      <c r="A99" s="1">
        <v>44778</v>
      </c>
      <c r="B99" t="s">
        <v>156</v>
      </c>
      <c r="C99" t="s">
        <v>5</v>
      </c>
      <c r="F99">
        <v>2</v>
      </c>
      <c r="H99">
        <v>1</v>
      </c>
      <c r="M99" t="str">
        <f t="shared" si="51"/>
        <v>ET</v>
      </c>
      <c r="N99" t="str">
        <f t="shared" si="77"/>
        <v/>
      </c>
      <c r="O99" t="str">
        <f t="shared" si="78"/>
        <v/>
      </c>
      <c r="P99">
        <f t="shared" si="79"/>
        <v>0</v>
      </c>
      <c r="Q99" t="str">
        <f t="shared" si="80"/>
        <v/>
      </c>
      <c r="R99">
        <f t="shared" si="81"/>
        <v>1</v>
      </c>
      <c r="S99" t="str">
        <f t="shared" si="82"/>
        <v/>
      </c>
      <c r="T99" t="str">
        <f t="shared" si="83"/>
        <v/>
      </c>
      <c r="U99" t="str">
        <f t="shared" si="83"/>
        <v/>
      </c>
      <c r="V99" t="str">
        <f t="shared" si="84"/>
        <v/>
      </c>
      <c r="W99" t="str">
        <f t="shared" si="85"/>
        <v/>
      </c>
      <c r="X99" t="str">
        <f t="shared" si="86"/>
        <v/>
      </c>
      <c r="Y99">
        <f t="shared" si="87"/>
        <v>1</v>
      </c>
      <c r="Z99" t="str">
        <f t="shared" si="88"/>
        <v/>
      </c>
      <c r="AA99">
        <f t="shared" si="89"/>
        <v>0</v>
      </c>
      <c r="AB99" t="str">
        <f t="shared" si="90"/>
        <v/>
      </c>
      <c r="AC99" t="str">
        <f>IF($AP99="Competitive",IF(J99="","",IF(J99=MAX($D99:$L99),1,0)),IF(J99="","",IF(J99=$AO99,1,0)))</f>
        <v/>
      </c>
      <c r="AD99" t="str">
        <f>IF($AP99="Competitive",IF(K99="","",IF(K99=MAX($D99:$L99),1,0)),IF(K99="","",IF(K99=$AO99,1,0)))</f>
        <v/>
      </c>
      <c r="AE99" t="str">
        <f t="shared" si="91"/>
        <v/>
      </c>
      <c r="AF99">
        <f t="shared" si="92"/>
        <v>0</v>
      </c>
      <c r="AG99">
        <f t="shared" si="93"/>
        <v>0</v>
      </c>
      <c r="AH99">
        <f t="shared" si="94"/>
        <v>1</v>
      </c>
      <c r="AI99">
        <f t="shared" si="95"/>
        <v>0</v>
      </c>
      <c r="AJ99">
        <f t="shared" si="96"/>
        <v>1</v>
      </c>
      <c r="AK99">
        <f t="shared" si="97"/>
        <v>0</v>
      </c>
      <c r="AL99">
        <f t="shared" si="98"/>
        <v>0</v>
      </c>
      <c r="AM99">
        <f t="shared" si="98"/>
        <v>0</v>
      </c>
      <c r="AN99">
        <f t="shared" si="99"/>
        <v>0</v>
      </c>
      <c r="AO99">
        <f t="shared" si="100"/>
        <v>2</v>
      </c>
      <c r="AP99" t="s">
        <v>63</v>
      </c>
      <c r="AQ99">
        <f>VLOOKUP($B99,Categories!$A$2:$O$48,2,0)</f>
        <v>1</v>
      </c>
      <c r="AR99">
        <f>VLOOKUP($B99,Categories!$A$2:$O$48,3,0)</f>
        <v>1</v>
      </c>
      <c r="AS99">
        <f>VLOOKUP($B99,Categories!$A$2:$O$48,4,0)</f>
        <v>0</v>
      </c>
      <c r="AT99">
        <f>VLOOKUP($B99,Categories!$A$2:$O$48,5,0)</f>
        <v>0</v>
      </c>
      <c r="AU99">
        <f>VLOOKUP($B99,Categories!$A$2:$O$48,6,0)</f>
        <v>0</v>
      </c>
      <c r="AV99">
        <f>VLOOKUP($B99,Categories!$A$2:$O$48,7,0)</f>
        <v>0</v>
      </c>
      <c r="AW99">
        <f>VLOOKUP($B99,Categories!$A$2:$O$48,8,0)</f>
        <v>0</v>
      </c>
      <c r="AX99">
        <f>VLOOKUP($B99,Categories!$A$2:$O$48,9,0)</f>
        <v>0</v>
      </c>
      <c r="AY99">
        <f>VLOOKUP($B99,Categories!$A$2:$O$48,10,0)</f>
        <v>0</v>
      </c>
      <c r="AZ99">
        <f>VLOOKUP($B99,Categories!$A$2:$O$48,11,0)</f>
        <v>0</v>
      </c>
      <c r="BA99">
        <f>VLOOKUP($B99,Categories!$A$2:$O$48,12,0)</f>
        <v>0</v>
      </c>
      <c r="BB99">
        <f>VLOOKUP($B99,Categories!$A$2:$O$48,13,0)</f>
        <v>0</v>
      </c>
      <c r="BC99">
        <f>VLOOKUP($B99,Categories!$A$2:$O$48,14,0)</f>
        <v>1</v>
      </c>
      <c r="BD99">
        <f>VLOOKUP($B99,Categories!$A$2:$O$48,15,0)</f>
        <v>0</v>
      </c>
      <c r="BE99">
        <f>VLOOKUP($B99,Categories!$A$2:$Z$48,16,0)</f>
        <v>3.71</v>
      </c>
      <c r="BF99">
        <f t="shared" si="76"/>
        <v>1</v>
      </c>
    </row>
    <row r="100" spans="1:58" x14ac:dyDescent="0.25">
      <c r="A100" s="1">
        <v>44778</v>
      </c>
      <c r="B100" t="s">
        <v>159</v>
      </c>
      <c r="C100" t="s">
        <v>5</v>
      </c>
      <c r="F100">
        <v>1</v>
      </c>
      <c r="H100">
        <v>2</v>
      </c>
      <c r="M100" t="str">
        <f t="shared" si="51"/>
        <v>ET</v>
      </c>
      <c r="N100" t="str">
        <f t="shared" si="77"/>
        <v/>
      </c>
      <c r="O100" t="str">
        <f t="shared" si="78"/>
        <v/>
      </c>
      <c r="P100">
        <f t="shared" si="79"/>
        <v>1</v>
      </c>
      <c r="Q100" t="str">
        <f t="shared" si="80"/>
        <v/>
      </c>
      <c r="R100">
        <f t="shared" si="81"/>
        <v>0</v>
      </c>
      <c r="S100" t="str">
        <f t="shared" si="82"/>
        <v/>
      </c>
      <c r="T100" t="str">
        <f t="shared" si="83"/>
        <v/>
      </c>
      <c r="U100" t="str">
        <f t="shared" si="83"/>
        <v/>
      </c>
      <c r="V100" t="str">
        <f t="shared" si="84"/>
        <v/>
      </c>
      <c r="W100" t="str">
        <f t="shared" si="85"/>
        <v/>
      </c>
      <c r="X100" t="str">
        <f t="shared" si="86"/>
        <v/>
      </c>
      <c r="Y100">
        <f t="shared" si="87"/>
        <v>0</v>
      </c>
      <c r="Z100" t="str">
        <f t="shared" si="88"/>
        <v/>
      </c>
      <c r="AA100">
        <f t="shared" si="89"/>
        <v>1</v>
      </c>
      <c r="AB100" t="str">
        <f t="shared" si="90"/>
        <v/>
      </c>
      <c r="AC100" t="str">
        <f>IF($AP100="Competitive",IF(J100="","",IF(J100=MAX($D100:$L100),1,0)),IF(J100="","",IF(J100=$AO100,1,0)))</f>
        <v/>
      </c>
      <c r="AD100" t="str">
        <f>IF($AP100="Competitive",IF(K100="","",IF(K100=MAX($D100:$L100),1,0)),IF(K100="","",IF(K100=$AO100,1,0)))</f>
        <v/>
      </c>
      <c r="AE100" t="str">
        <f t="shared" si="91"/>
        <v/>
      </c>
      <c r="AF100">
        <f t="shared" si="92"/>
        <v>0</v>
      </c>
      <c r="AG100">
        <f t="shared" si="93"/>
        <v>0</v>
      </c>
      <c r="AH100">
        <f t="shared" si="94"/>
        <v>1</v>
      </c>
      <c r="AI100">
        <f t="shared" si="95"/>
        <v>0</v>
      </c>
      <c r="AJ100">
        <f t="shared" si="96"/>
        <v>1</v>
      </c>
      <c r="AK100">
        <f t="shared" si="97"/>
        <v>0</v>
      </c>
      <c r="AL100">
        <f t="shared" si="98"/>
        <v>0</v>
      </c>
      <c r="AM100">
        <f t="shared" si="98"/>
        <v>0</v>
      </c>
      <c r="AN100">
        <f t="shared" si="99"/>
        <v>0</v>
      </c>
      <c r="AO100">
        <f t="shared" si="100"/>
        <v>2</v>
      </c>
      <c r="AP100" t="s">
        <v>63</v>
      </c>
      <c r="AQ100">
        <f>VLOOKUP($B100,Categories!$A$2:$O$48,2,0)</f>
        <v>0</v>
      </c>
      <c r="AR100">
        <f>VLOOKUP($B100,Categories!$A$2:$O$48,3,0)</f>
        <v>1</v>
      </c>
      <c r="AS100">
        <f>VLOOKUP($B100,Categories!$A$2:$O$48,4,0)</f>
        <v>0</v>
      </c>
      <c r="AT100">
        <f>VLOOKUP($B100,Categories!$A$2:$O$48,5,0)</f>
        <v>0</v>
      </c>
      <c r="AU100">
        <f>VLOOKUP($B100,Categories!$A$2:$O$48,6,0)</f>
        <v>0</v>
      </c>
      <c r="AV100">
        <f>VLOOKUP($B100,Categories!$A$2:$O$48,7,0)</f>
        <v>0</v>
      </c>
      <c r="AW100">
        <f>VLOOKUP($B100,Categories!$A$2:$O$48,8,0)</f>
        <v>0</v>
      </c>
      <c r="AX100">
        <f>VLOOKUP($B100,Categories!$A$2:$O$48,9,0)</f>
        <v>1</v>
      </c>
      <c r="AY100">
        <f>VLOOKUP($B100,Categories!$A$2:$O$48,10,0)</f>
        <v>0</v>
      </c>
      <c r="AZ100">
        <f>VLOOKUP($B100,Categories!$A$2:$O$48,11,0)</f>
        <v>0</v>
      </c>
      <c r="BA100">
        <f>VLOOKUP($B100,Categories!$A$2:$O$48,12,0)</f>
        <v>0</v>
      </c>
      <c r="BB100">
        <f>VLOOKUP($B100,Categories!$A$2:$O$48,13,0)</f>
        <v>0</v>
      </c>
      <c r="BC100">
        <f>VLOOKUP($B100,Categories!$A$2:$O$48,14,0)</f>
        <v>0</v>
      </c>
      <c r="BD100">
        <f>VLOOKUP($B100,Categories!$A$2:$O$48,15,0)</f>
        <v>0</v>
      </c>
      <c r="BE100">
        <f>VLOOKUP($B100,Categories!$A$2:$Z$48,16,0)</f>
        <v>3</v>
      </c>
      <c r="BF100">
        <f t="shared" ref="BF100:BF131" si="101">IF(A100&lt;&gt;A99,1,0)</f>
        <v>0</v>
      </c>
    </row>
    <row r="101" spans="1:58" x14ac:dyDescent="0.25">
      <c r="A101" s="1">
        <v>44778</v>
      </c>
      <c r="B101" t="s">
        <v>159</v>
      </c>
      <c r="C101" t="s">
        <v>5</v>
      </c>
      <c r="F101">
        <v>1</v>
      </c>
      <c r="H101">
        <v>2</v>
      </c>
      <c r="M101" t="str">
        <f t="shared" si="51"/>
        <v>ET</v>
      </c>
      <c r="N101" t="str">
        <f t="shared" si="77"/>
        <v/>
      </c>
      <c r="O101" t="str">
        <f t="shared" si="78"/>
        <v/>
      </c>
      <c r="P101">
        <f t="shared" si="79"/>
        <v>1</v>
      </c>
      <c r="Q101" t="str">
        <f t="shared" si="80"/>
        <v/>
      </c>
      <c r="R101">
        <f t="shared" si="81"/>
        <v>0</v>
      </c>
      <c r="S101" t="str">
        <f t="shared" si="82"/>
        <v/>
      </c>
      <c r="T101" t="str">
        <f t="shared" si="83"/>
        <v/>
      </c>
      <c r="U101" t="str">
        <f t="shared" si="83"/>
        <v/>
      </c>
      <c r="V101" t="str">
        <f t="shared" si="84"/>
        <v/>
      </c>
      <c r="W101" t="str">
        <f t="shared" si="85"/>
        <v/>
      </c>
      <c r="X101" t="str">
        <f t="shared" si="86"/>
        <v/>
      </c>
      <c r="Y101">
        <f t="shared" si="87"/>
        <v>0</v>
      </c>
      <c r="Z101" t="str">
        <f t="shared" si="88"/>
        <v/>
      </c>
      <c r="AA101">
        <f t="shared" si="89"/>
        <v>1</v>
      </c>
      <c r="AB101" t="str">
        <f t="shared" si="90"/>
        <v/>
      </c>
      <c r="AC101" t="str">
        <f>IF($AP101="Competitive",IF(J101="","",IF(J101=MAX($D101:$L101),1,0)),IF(J101="","",IF(J101=$AO101,1,0)))</f>
        <v/>
      </c>
      <c r="AD101" t="str">
        <f>IF($AP101="Competitive",IF(K101="","",IF(K101=MAX($D101:$L101),1,0)),IF(K101="","",IF(K101=$AO101,1,0)))</f>
        <v/>
      </c>
      <c r="AE101" t="str">
        <f t="shared" si="91"/>
        <v/>
      </c>
      <c r="AF101">
        <f t="shared" si="92"/>
        <v>0</v>
      </c>
      <c r="AG101">
        <f t="shared" si="93"/>
        <v>0</v>
      </c>
      <c r="AH101">
        <f t="shared" si="94"/>
        <v>1</v>
      </c>
      <c r="AI101">
        <f t="shared" si="95"/>
        <v>0</v>
      </c>
      <c r="AJ101">
        <f t="shared" si="96"/>
        <v>1</v>
      </c>
      <c r="AK101">
        <f t="shared" si="97"/>
        <v>0</v>
      </c>
      <c r="AL101">
        <f t="shared" si="98"/>
        <v>0</v>
      </c>
      <c r="AM101">
        <f t="shared" si="98"/>
        <v>0</v>
      </c>
      <c r="AN101">
        <f t="shared" si="99"/>
        <v>0</v>
      </c>
      <c r="AO101">
        <f t="shared" si="100"/>
        <v>2</v>
      </c>
      <c r="AP101" t="s">
        <v>63</v>
      </c>
      <c r="AQ101">
        <f>VLOOKUP($B101,Categories!$A$2:$O$48,2,0)</f>
        <v>0</v>
      </c>
      <c r="AR101">
        <f>VLOOKUP($B101,Categories!$A$2:$O$48,3,0)</f>
        <v>1</v>
      </c>
      <c r="AS101">
        <f>VLOOKUP($B101,Categories!$A$2:$O$48,4,0)</f>
        <v>0</v>
      </c>
      <c r="AT101">
        <f>VLOOKUP($B101,Categories!$A$2:$O$48,5,0)</f>
        <v>0</v>
      </c>
      <c r="AU101">
        <f>VLOOKUP($B101,Categories!$A$2:$O$48,6,0)</f>
        <v>0</v>
      </c>
      <c r="AV101">
        <f>VLOOKUP($B101,Categories!$A$2:$O$48,7,0)</f>
        <v>0</v>
      </c>
      <c r="AW101">
        <f>VLOOKUP($B101,Categories!$A$2:$O$48,8,0)</f>
        <v>0</v>
      </c>
      <c r="AX101">
        <f>VLOOKUP($B101,Categories!$A$2:$O$48,9,0)</f>
        <v>1</v>
      </c>
      <c r="AY101">
        <f>VLOOKUP($B101,Categories!$A$2:$O$48,10,0)</f>
        <v>0</v>
      </c>
      <c r="AZ101">
        <f>VLOOKUP($B101,Categories!$A$2:$O$48,11,0)</f>
        <v>0</v>
      </c>
      <c r="BA101">
        <f>VLOOKUP($B101,Categories!$A$2:$O$48,12,0)</f>
        <v>0</v>
      </c>
      <c r="BB101">
        <f>VLOOKUP($B101,Categories!$A$2:$O$48,13,0)</f>
        <v>0</v>
      </c>
      <c r="BC101">
        <f>VLOOKUP($B101,Categories!$A$2:$O$48,14,0)</f>
        <v>0</v>
      </c>
      <c r="BD101">
        <f>VLOOKUP($B101,Categories!$A$2:$O$48,15,0)</f>
        <v>0</v>
      </c>
      <c r="BE101">
        <f>VLOOKUP($B101,Categories!$A$2:$Z$48,16,0)</f>
        <v>3</v>
      </c>
      <c r="BF101">
        <f t="shared" si="101"/>
        <v>0</v>
      </c>
    </row>
    <row r="102" spans="1:58" x14ac:dyDescent="0.25">
      <c r="A102" s="1">
        <v>44785</v>
      </c>
      <c r="B102" t="s">
        <v>160</v>
      </c>
      <c r="C102" t="s">
        <v>5</v>
      </c>
      <c r="F102">
        <v>1</v>
      </c>
      <c r="H102">
        <v>2</v>
      </c>
      <c r="M102" t="str">
        <f t="shared" si="51"/>
        <v>ET</v>
      </c>
      <c r="N102" t="str">
        <f t="shared" si="77"/>
        <v/>
      </c>
      <c r="O102" t="str">
        <f t="shared" si="78"/>
        <v/>
      </c>
      <c r="P102">
        <f t="shared" si="79"/>
        <v>1</v>
      </c>
      <c r="Q102" t="str">
        <f t="shared" si="80"/>
        <v/>
      </c>
      <c r="R102">
        <f t="shared" si="81"/>
        <v>0</v>
      </c>
      <c r="S102" t="str">
        <f t="shared" si="82"/>
        <v/>
      </c>
      <c r="T102" t="str">
        <f t="shared" si="83"/>
        <v/>
      </c>
      <c r="U102" t="str">
        <f t="shared" si="83"/>
        <v/>
      </c>
      <c r="V102" t="str">
        <f t="shared" si="84"/>
        <v/>
      </c>
      <c r="W102" t="str">
        <f t="shared" si="85"/>
        <v/>
      </c>
      <c r="X102" t="str">
        <f t="shared" si="86"/>
        <v/>
      </c>
      <c r="Y102">
        <f t="shared" si="87"/>
        <v>0</v>
      </c>
      <c r="Z102" t="str">
        <f t="shared" si="88"/>
        <v/>
      </c>
      <c r="AA102">
        <f t="shared" si="89"/>
        <v>1</v>
      </c>
      <c r="AB102" t="str">
        <f t="shared" si="90"/>
        <v/>
      </c>
      <c r="AC102" t="str">
        <f>IF($AP102="Competitive",IF(J102="","",IF(J102=MAX($D102:$L102),1,0)),IF(J102="","",IF(J102=$AO102,1,0)))</f>
        <v/>
      </c>
      <c r="AD102" t="str">
        <f>IF($AP102="Competitive",IF(K102="","",IF(K102=MAX($D102:$L102),1,0)),IF(K102="","",IF(K102=$AO102,1,0)))</f>
        <v/>
      </c>
      <c r="AE102" t="str">
        <f t="shared" si="91"/>
        <v/>
      </c>
      <c r="AF102">
        <f t="shared" si="92"/>
        <v>0</v>
      </c>
      <c r="AG102">
        <f t="shared" si="93"/>
        <v>0</v>
      </c>
      <c r="AH102">
        <f t="shared" si="94"/>
        <v>1</v>
      </c>
      <c r="AI102">
        <f t="shared" si="95"/>
        <v>0</v>
      </c>
      <c r="AJ102">
        <f t="shared" si="96"/>
        <v>1</v>
      </c>
      <c r="AK102">
        <f t="shared" si="97"/>
        <v>0</v>
      </c>
      <c r="AL102">
        <f t="shared" si="98"/>
        <v>0</v>
      </c>
      <c r="AM102">
        <f t="shared" si="98"/>
        <v>0</v>
      </c>
      <c r="AN102">
        <f t="shared" si="99"/>
        <v>0</v>
      </c>
      <c r="AO102">
        <f t="shared" si="100"/>
        <v>2</v>
      </c>
      <c r="AP102" t="s">
        <v>63</v>
      </c>
      <c r="AQ102">
        <f>VLOOKUP($B102,Categories!$A$2:$O$48,2,0)</f>
        <v>0</v>
      </c>
      <c r="AR102">
        <f>VLOOKUP($B102,Categories!$A$2:$O$48,3,0)</f>
        <v>0</v>
      </c>
      <c r="AS102">
        <f>VLOOKUP($B102,Categories!$A$2:$O$48,4,0)</f>
        <v>0</v>
      </c>
      <c r="AT102">
        <f>VLOOKUP($B102,Categories!$A$2:$O$48,5,0)</f>
        <v>0</v>
      </c>
      <c r="AU102">
        <f>VLOOKUP($B102,Categories!$A$2:$O$48,6,0)</f>
        <v>0</v>
      </c>
      <c r="AV102">
        <f>VLOOKUP($B102,Categories!$A$2:$O$48,7,0)</f>
        <v>0</v>
      </c>
      <c r="AW102">
        <f>VLOOKUP($B102,Categories!$A$2:$O$48,8,0)</f>
        <v>0</v>
      </c>
      <c r="AX102">
        <f>VLOOKUP($B102,Categories!$A$2:$O$48,9,0)</f>
        <v>0</v>
      </c>
      <c r="AY102">
        <f>VLOOKUP($B102,Categories!$A$2:$O$48,10,0)</f>
        <v>0</v>
      </c>
      <c r="AZ102">
        <f>VLOOKUP($B102,Categories!$A$2:$O$48,11,0)</f>
        <v>1</v>
      </c>
      <c r="BA102">
        <f>VLOOKUP($B102,Categories!$A$2:$O$48,12,0)</f>
        <v>0</v>
      </c>
      <c r="BB102">
        <f>VLOOKUP($B102,Categories!$A$2:$O$48,13,0)</f>
        <v>1</v>
      </c>
      <c r="BC102">
        <f>VLOOKUP($B102,Categories!$A$2:$O$48,14,0)</f>
        <v>0</v>
      </c>
      <c r="BD102">
        <f>VLOOKUP($B102,Categories!$A$2:$O$48,15,0)</f>
        <v>1</v>
      </c>
      <c r="BE102">
        <f>VLOOKUP($B102,Categories!$A$2:$Z$48,16,0)</f>
        <v>2.38</v>
      </c>
      <c r="BF102">
        <f t="shared" si="101"/>
        <v>1</v>
      </c>
    </row>
    <row r="103" spans="1:58" x14ac:dyDescent="0.25">
      <c r="A103" s="1">
        <v>44785</v>
      </c>
      <c r="B103" t="s">
        <v>160</v>
      </c>
      <c r="C103" t="s">
        <v>5</v>
      </c>
      <c r="F103">
        <v>1</v>
      </c>
      <c r="H103">
        <v>2</v>
      </c>
      <c r="M103" t="str">
        <f t="shared" si="51"/>
        <v>ET</v>
      </c>
      <c r="N103" t="str">
        <f t="shared" si="77"/>
        <v/>
      </c>
      <c r="O103" t="str">
        <f t="shared" si="78"/>
        <v/>
      </c>
      <c r="P103">
        <f t="shared" si="79"/>
        <v>1</v>
      </c>
      <c r="Q103" t="str">
        <f t="shared" si="80"/>
        <v/>
      </c>
      <c r="R103">
        <f t="shared" si="81"/>
        <v>0</v>
      </c>
      <c r="S103" t="str">
        <f t="shared" si="82"/>
        <v/>
      </c>
      <c r="T103" t="str">
        <f t="shared" si="83"/>
        <v/>
      </c>
      <c r="U103" t="str">
        <f t="shared" si="83"/>
        <v/>
      </c>
      <c r="V103" t="str">
        <f t="shared" si="84"/>
        <v/>
      </c>
      <c r="W103" t="str">
        <f t="shared" si="85"/>
        <v/>
      </c>
      <c r="X103" t="str">
        <f t="shared" si="86"/>
        <v/>
      </c>
      <c r="Y103">
        <f t="shared" si="87"/>
        <v>0</v>
      </c>
      <c r="Z103" t="str">
        <f t="shared" si="88"/>
        <v/>
      </c>
      <c r="AA103">
        <f t="shared" si="89"/>
        <v>1</v>
      </c>
      <c r="AB103" t="str">
        <f t="shared" si="90"/>
        <v/>
      </c>
      <c r="AC103" t="str">
        <f>IF($AP103="Competitive",IF(J103="","",IF(J103=MAX($D103:$L103),1,0)),IF(J103="","",IF(J103=$AO103,1,0)))</f>
        <v/>
      </c>
      <c r="AD103" t="str">
        <f>IF($AP103="Competitive",IF(K103="","",IF(K103=MAX($D103:$L103),1,0)),IF(K103="","",IF(K103=$AO103,1,0)))</f>
        <v/>
      </c>
      <c r="AE103" t="str">
        <f t="shared" si="91"/>
        <v/>
      </c>
      <c r="AF103">
        <f t="shared" si="92"/>
        <v>0</v>
      </c>
      <c r="AG103">
        <f t="shared" si="93"/>
        <v>0</v>
      </c>
      <c r="AH103">
        <f t="shared" si="94"/>
        <v>1</v>
      </c>
      <c r="AI103">
        <f t="shared" si="95"/>
        <v>0</v>
      </c>
      <c r="AJ103">
        <f t="shared" si="96"/>
        <v>1</v>
      </c>
      <c r="AK103">
        <f t="shared" si="97"/>
        <v>0</v>
      </c>
      <c r="AL103">
        <f t="shared" si="98"/>
        <v>0</v>
      </c>
      <c r="AM103">
        <f t="shared" si="98"/>
        <v>0</v>
      </c>
      <c r="AN103">
        <f t="shared" si="99"/>
        <v>0</v>
      </c>
      <c r="AO103">
        <f t="shared" si="100"/>
        <v>2</v>
      </c>
      <c r="AP103" t="s">
        <v>63</v>
      </c>
      <c r="AQ103">
        <f>VLOOKUP($B103,Categories!$A$2:$O$48,2,0)</f>
        <v>0</v>
      </c>
      <c r="AR103">
        <f>VLOOKUP($B103,Categories!$A$2:$O$48,3,0)</f>
        <v>0</v>
      </c>
      <c r="AS103">
        <f>VLOOKUP($B103,Categories!$A$2:$O$48,4,0)</f>
        <v>0</v>
      </c>
      <c r="AT103">
        <f>VLOOKUP($B103,Categories!$A$2:$O$48,5,0)</f>
        <v>0</v>
      </c>
      <c r="AU103">
        <f>VLOOKUP($B103,Categories!$A$2:$O$48,6,0)</f>
        <v>0</v>
      </c>
      <c r="AV103">
        <f>VLOOKUP($B103,Categories!$A$2:$O$48,7,0)</f>
        <v>0</v>
      </c>
      <c r="AW103">
        <f>VLOOKUP($B103,Categories!$A$2:$O$48,8,0)</f>
        <v>0</v>
      </c>
      <c r="AX103">
        <f>VLOOKUP($B103,Categories!$A$2:$O$48,9,0)</f>
        <v>0</v>
      </c>
      <c r="AY103">
        <f>VLOOKUP($B103,Categories!$A$2:$O$48,10,0)</f>
        <v>0</v>
      </c>
      <c r="AZ103">
        <f>VLOOKUP($B103,Categories!$A$2:$O$48,11,0)</f>
        <v>1</v>
      </c>
      <c r="BA103">
        <f>VLOOKUP($B103,Categories!$A$2:$O$48,12,0)</f>
        <v>0</v>
      </c>
      <c r="BB103">
        <f>VLOOKUP($B103,Categories!$A$2:$O$48,13,0)</f>
        <v>1</v>
      </c>
      <c r="BC103">
        <f>VLOOKUP($B103,Categories!$A$2:$O$48,14,0)</f>
        <v>0</v>
      </c>
      <c r="BD103">
        <f>VLOOKUP($B103,Categories!$A$2:$O$48,15,0)</f>
        <v>1</v>
      </c>
      <c r="BE103">
        <f>VLOOKUP($B103,Categories!$A$2:$Z$48,16,0)</f>
        <v>2.38</v>
      </c>
      <c r="BF103">
        <f t="shared" si="101"/>
        <v>0</v>
      </c>
    </row>
    <row r="104" spans="1:58" x14ac:dyDescent="0.25">
      <c r="A104" s="1">
        <v>44785</v>
      </c>
      <c r="B104" t="s">
        <v>160</v>
      </c>
      <c r="C104" t="s">
        <v>5</v>
      </c>
      <c r="F104">
        <v>1</v>
      </c>
      <c r="H104">
        <v>2</v>
      </c>
      <c r="M104" t="str">
        <f t="shared" si="51"/>
        <v>ET</v>
      </c>
      <c r="N104" t="str">
        <f t="shared" si="77"/>
        <v/>
      </c>
      <c r="O104" t="str">
        <f t="shared" si="78"/>
        <v/>
      </c>
      <c r="P104">
        <f t="shared" si="79"/>
        <v>1</v>
      </c>
      <c r="Q104" t="str">
        <f t="shared" si="80"/>
        <v/>
      </c>
      <c r="R104">
        <f t="shared" si="81"/>
        <v>0</v>
      </c>
      <c r="S104" t="str">
        <f t="shared" si="82"/>
        <v/>
      </c>
      <c r="T104" t="str">
        <f t="shared" si="83"/>
        <v/>
      </c>
      <c r="U104" t="str">
        <f t="shared" si="83"/>
        <v/>
      </c>
      <c r="V104" t="str">
        <f t="shared" si="84"/>
        <v/>
      </c>
      <c r="W104" t="str">
        <f t="shared" si="85"/>
        <v/>
      </c>
      <c r="X104" t="str">
        <f t="shared" si="86"/>
        <v/>
      </c>
      <c r="Y104">
        <f t="shared" si="87"/>
        <v>0</v>
      </c>
      <c r="Z104" t="str">
        <f t="shared" si="88"/>
        <v/>
      </c>
      <c r="AA104">
        <f t="shared" si="89"/>
        <v>1</v>
      </c>
      <c r="AB104" t="str">
        <f t="shared" si="90"/>
        <v/>
      </c>
      <c r="AC104" t="str">
        <f>IF($AP104="Competitive",IF(J104="","",IF(J104=MAX($D104:$L104),1,0)),IF(J104="","",IF(J104=$AO104,1,0)))</f>
        <v/>
      </c>
      <c r="AD104" t="str">
        <f>IF($AP104="Competitive",IF(K104="","",IF(K104=MAX($D104:$L104),1,0)),IF(K104="","",IF(K104=$AO104,1,0)))</f>
        <v/>
      </c>
      <c r="AE104" t="str">
        <f t="shared" si="91"/>
        <v/>
      </c>
      <c r="AF104">
        <f t="shared" si="92"/>
        <v>0</v>
      </c>
      <c r="AG104">
        <f t="shared" si="93"/>
        <v>0</v>
      </c>
      <c r="AH104">
        <f t="shared" si="94"/>
        <v>1</v>
      </c>
      <c r="AI104">
        <f t="shared" si="95"/>
        <v>0</v>
      </c>
      <c r="AJ104">
        <f t="shared" si="96"/>
        <v>1</v>
      </c>
      <c r="AK104">
        <f t="shared" si="97"/>
        <v>0</v>
      </c>
      <c r="AL104">
        <f t="shared" si="98"/>
        <v>0</v>
      </c>
      <c r="AM104">
        <f t="shared" si="98"/>
        <v>0</v>
      </c>
      <c r="AN104">
        <f t="shared" si="99"/>
        <v>0</v>
      </c>
      <c r="AO104">
        <f t="shared" si="100"/>
        <v>2</v>
      </c>
      <c r="AP104" t="s">
        <v>63</v>
      </c>
      <c r="AQ104">
        <f>VLOOKUP($B104,Categories!$A$2:$O$48,2,0)</f>
        <v>0</v>
      </c>
      <c r="AR104">
        <f>VLOOKUP($B104,Categories!$A$2:$O$48,3,0)</f>
        <v>0</v>
      </c>
      <c r="AS104">
        <f>VLOOKUP($B104,Categories!$A$2:$O$48,4,0)</f>
        <v>0</v>
      </c>
      <c r="AT104">
        <f>VLOOKUP($B104,Categories!$A$2:$O$48,5,0)</f>
        <v>0</v>
      </c>
      <c r="AU104">
        <f>VLOOKUP($B104,Categories!$A$2:$O$48,6,0)</f>
        <v>0</v>
      </c>
      <c r="AV104">
        <f>VLOOKUP($B104,Categories!$A$2:$O$48,7,0)</f>
        <v>0</v>
      </c>
      <c r="AW104">
        <f>VLOOKUP($B104,Categories!$A$2:$O$48,8,0)</f>
        <v>0</v>
      </c>
      <c r="AX104">
        <f>VLOOKUP($B104,Categories!$A$2:$O$48,9,0)</f>
        <v>0</v>
      </c>
      <c r="AY104">
        <f>VLOOKUP($B104,Categories!$A$2:$O$48,10,0)</f>
        <v>0</v>
      </c>
      <c r="AZ104">
        <f>VLOOKUP($B104,Categories!$A$2:$O$48,11,0)</f>
        <v>1</v>
      </c>
      <c r="BA104">
        <f>VLOOKUP($B104,Categories!$A$2:$O$48,12,0)</f>
        <v>0</v>
      </c>
      <c r="BB104">
        <f>VLOOKUP($B104,Categories!$A$2:$O$48,13,0)</f>
        <v>1</v>
      </c>
      <c r="BC104">
        <f>VLOOKUP($B104,Categories!$A$2:$O$48,14,0)</f>
        <v>0</v>
      </c>
      <c r="BD104">
        <f>VLOOKUP($B104,Categories!$A$2:$O$48,15,0)</f>
        <v>1</v>
      </c>
      <c r="BE104">
        <f>VLOOKUP($B104,Categories!$A$2:$Z$48,16,0)</f>
        <v>2.38</v>
      </c>
      <c r="BF104">
        <f t="shared" si="101"/>
        <v>0</v>
      </c>
    </row>
    <row r="105" spans="1:58" x14ac:dyDescent="0.25">
      <c r="A105" s="1">
        <v>44785</v>
      </c>
      <c r="B105" t="s">
        <v>160</v>
      </c>
      <c r="C105" t="s">
        <v>5</v>
      </c>
      <c r="F105">
        <v>2</v>
      </c>
      <c r="H105">
        <v>1</v>
      </c>
      <c r="M105" t="str">
        <f t="shared" si="51"/>
        <v>ET</v>
      </c>
      <c r="N105" t="str">
        <f t="shared" si="77"/>
        <v/>
      </c>
      <c r="O105" t="str">
        <f t="shared" si="78"/>
        <v/>
      </c>
      <c r="P105">
        <f t="shared" si="79"/>
        <v>0</v>
      </c>
      <c r="Q105" t="str">
        <f t="shared" si="80"/>
        <v/>
      </c>
      <c r="R105">
        <f t="shared" si="81"/>
        <v>1</v>
      </c>
      <c r="S105" t="str">
        <f t="shared" si="82"/>
        <v/>
      </c>
      <c r="T105" t="str">
        <f t="shared" si="83"/>
        <v/>
      </c>
      <c r="U105" t="str">
        <f t="shared" si="83"/>
        <v/>
      </c>
      <c r="V105" t="str">
        <f t="shared" si="84"/>
        <v/>
      </c>
      <c r="W105" t="str">
        <f t="shared" si="85"/>
        <v/>
      </c>
      <c r="X105" t="str">
        <f t="shared" si="86"/>
        <v/>
      </c>
      <c r="Y105">
        <f t="shared" si="87"/>
        <v>1</v>
      </c>
      <c r="Z105" t="str">
        <f t="shared" si="88"/>
        <v/>
      </c>
      <c r="AA105">
        <f t="shared" si="89"/>
        <v>0</v>
      </c>
      <c r="AB105" t="str">
        <f t="shared" si="90"/>
        <v/>
      </c>
      <c r="AC105" t="str">
        <f>IF($AP105="Competitive",IF(J105="","",IF(J105=MAX($D105:$L105),1,0)),IF(J105="","",IF(J105=$AO105,1,0)))</f>
        <v/>
      </c>
      <c r="AD105" t="str">
        <f>IF($AP105="Competitive",IF(K105="","",IF(K105=MAX($D105:$L105),1,0)),IF(K105="","",IF(K105=$AO105,1,0)))</f>
        <v/>
      </c>
      <c r="AE105" t="str">
        <f t="shared" si="91"/>
        <v/>
      </c>
      <c r="AF105">
        <f t="shared" si="92"/>
        <v>0</v>
      </c>
      <c r="AG105">
        <f t="shared" si="93"/>
        <v>0</v>
      </c>
      <c r="AH105">
        <f t="shared" si="94"/>
        <v>1</v>
      </c>
      <c r="AI105">
        <f t="shared" si="95"/>
        <v>0</v>
      </c>
      <c r="AJ105">
        <f t="shared" si="96"/>
        <v>1</v>
      </c>
      <c r="AK105">
        <f t="shared" si="97"/>
        <v>0</v>
      </c>
      <c r="AL105">
        <f t="shared" si="98"/>
        <v>0</v>
      </c>
      <c r="AM105">
        <f t="shared" si="98"/>
        <v>0</v>
      </c>
      <c r="AN105">
        <f t="shared" si="99"/>
        <v>0</v>
      </c>
      <c r="AO105">
        <f t="shared" si="100"/>
        <v>2</v>
      </c>
      <c r="AP105" t="s">
        <v>63</v>
      </c>
      <c r="AQ105">
        <f>VLOOKUP($B105,Categories!$A$2:$O$48,2,0)</f>
        <v>0</v>
      </c>
      <c r="AR105">
        <f>VLOOKUP($B105,Categories!$A$2:$O$48,3,0)</f>
        <v>0</v>
      </c>
      <c r="AS105">
        <f>VLOOKUP($B105,Categories!$A$2:$O$48,4,0)</f>
        <v>0</v>
      </c>
      <c r="AT105">
        <f>VLOOKUP($B105,Categories!$A$2:$O$48,5,0)</f>
        <v>0</v>
      </c>
      <c r="AU105">
        <f>VLOOKUP($B105,Categories!$A$2:$O$48,6,0)</f>
        <v>0</v>
      </c>
      <c r="AV105">
        <f>VLOOKUP($B105,Categories!$A$2:$O$48,7,0)</f>
        <v>0</v>
      </c>
      <c r="AW105">
        <f>VLOOKUP($B105,Categories!$A$2:$O$48,8,0)</f>
        <v>0</v>
      </c>
      <c r="AX105">
        <f>VLOOKUP($B105,Categories!$A$2:$O$48,9,0)</f>
        <v>0</v>
      </c>
      <c r="AY105">
        <f>VLOOKUP($B105,Categories!$A$2:$O$48,10,0)</f>
        <v>0</v>
      </c>
      <c r="AZ105">
        <f>VLOOKUP($B105,Categories!$A$2:$O$48,11,0)</f>
        <v>1</v>
      </c>
      <c r="BA105">
        <f>VLOOKUP($B105,Categories!$A$2:$O$48,12,0)</f>
        <v>0</v>
      </c>
      <c r="BB105">
        <f>VLOOKUP($B105,Categories!$A$2:$O$48,13,0)</f>
        <v>1</v>
      </c>
      <c r="BC105">
        <f>VLOOKUP($B105,Categories!$A$2:$O$48,14,0)</f>
        <v>0</v>
      </c>
      <c r="BD105">
        <f>VLOOKUP($B105,Categories!$A$2:$O$48,15,0)</f>
        <v>1</v>
      </c>
      <c r="BE105">
        <f>VLOOKUP($B105,Categories!$A$2:$Z$48,16,0)</f>
        <v>2.38</v>
      </c>
      <c r="BF105">
        <f t="shared" si="101"/>
        <v>0</v>
      </c>
    </row>
    <row r="106" spans="1:58" x14ac:dyDescent="0.25">
      <c r="A106" s="1">
        <v>44806</v>
      </c>
      <c r="B106" t="s">
        <v>161</v>
      </c>
      <c r="C106" t="s">
        <v>5</v>
      </c>
      <c r="F106">
        <v>1</v>
      </c>
      <c r="H106">
        <v>2</v>
      </c>
      <c r="M106" t="str">
        <f t="shared" si="51"/>
        <v>ET</v>
      </c>
      <c r="N106" t="str">
        <f t="shared" si="77"/>
        <v/>
      </c>
      <c r="O106" t="str">
        <f t="shared" si="78"/>
        <v/>
      </c>
      <c r="P106">
        <f t="shared" si="79"/>
        <v>1</v>
      </c>
      <c r="Q106" t="str">
        <f t="shared" si="80"/>
        <v/>
      </c>
      <c r="R106">
        <f t="shared" si="81"/>
        <v>0</v>
      </c>
      <c r="S106" t="str">
        <f t="shared" si="82"/>
        <v/>
      </c>
      <c r="T106" t="str">
        <f t="shared" si="83"/>
        <v/>
      </c>
      <c r="U106" t="str">
        <f t="shared" si="83"/>
        <v/>
      </c>
      <c r="V106" t="str">
        <f t="shared" si="84"/>
        <v/>
      </c>
      <c r="W106" t="str">
        <f t="shared" si="85"/>
        <v/>
      </c>
      <c r="X106" t="str">
        <f t="shared" si="86"/>
        <v/>
      </c>
      <c r="Y106">
        <f t="shared" si="87"/>
        <v>0</v>
      </c>
      <c r="Z106" t="str">
        <f t="shared" si="88"/>
        <v/>
      </c>
      <c r="AA106">
        <f t="shared" si="89"/>
        <v>1</v>
      </c>
      <c r="AB106" t="str">
        <f t="shared" si="90"/>
        <v/>
      </c>
      <c r="AC106" t="str">
        <f>IF($AP106="Competitive",IF(J106="","",IF(J106=MAX($D106:$L106),1,0)),IF(J106="","",IF(J106=$AO106,1,0)))</f>
        <v/>
      </c>
      <c r="AD106" t="str">
        <f>IF($AP106="Competitive",IF(K106="","",IF(K106=MAX($D106:$L106),1,0)),IF(K106="","",IF(K106=$AO106,1,0)))</f>
        <v/>
      </c>
      <c r="AE106" t="str">
        <f t="shared" si="91"/>
        <v/>
      </c>
      <c r="AF106">
        <f t="shared" si="92"/>
        <v>0</v>
      </c>
      <c r="AG106">
        <f t="shared" si="93"/>
        <v>0</v>
      </c>
      <c r="AH106">
        <f t="shared" si="94"/>
        <v>1</v>
      </c>
      <c r="AI106">
        <f t="shared" si="95"/>
        <v>0</v>
      </c>
      <c r="AJ106">
        <f t="shared" si="96"/>
        <v>1</v>
      </c>
      <c r="AK106">
        <f t="shared" si="97"/>
        <v>0</v>
      </c>
      <c r="AL106">
        <f t="shared" si="98"/>
        <v>0</v>
      </c>
      <c r="AM106">
        <f t="shared" si="98"/>
        <v>0</v>
      </c>
      <c r="AN106">
        <f t="shared" si="99"/>
        <v>0</v>
      </c>
      <c r="AO106">
        <f t="shared" si="100"/>
        <v>2</v>
      </c>
      <c r="AP106" t="s">
        <v>63</v>
      </c>
      <c r="AQ106">
        <f>VLOOKUP($B106,Categories!$A$2:$O$48,2,0)</f>
        <v>1</v>
      </c>
      <c r="AR106">
        <f>VLOOKUP($B106,Categories!$A$2:$O$48,3,0)</f>
        <v>1</v>
      </c>
      <c r="AS106">
        <f>VLOOKUP($B106,Categories!$A$2:$O$48,4,0)</f>
        <v>0</v>
      </c>
      <c r="AT106">
        <f>VLOOKUP($B106,Categories!$A$2:$O$48,5,0)</f>
        <v>0</v>
      </c>
      <c r="AU106">
        <f>VLOOKUP($B106,Categories!$A$2:$O$48,6,0)</f>
        <v>0</v>
      </c>
      <c r="AV106">
        <f>VLOOKUP($B106,Categories!$A$2:$O$48,7,0)</f>
        <v>0</v>
      </c>
      <c r="AW106">
        <f>VLOOKUP($B106,Categories!$A$2:$O$48,8,0)</f>
        <v>0</v>
      </c>
      <c r="AX106">
        <f>VLOOKUP($B106,Categories!$A$2:$O$48,9,0)</f>
        <v>0</v>
      </c>
      <c r="AY106">
        <f>VLOOKUP($B106,Categories!$A$2:$O$48,10,0)</f>
        <v>1</v>
      </c>
      <c r="AZ106">
        <f>VLOOKUP($B106,Categories!$A$2:$O$48,11,0)</f>
        <v>0</v>
      </c>
      <c r="BA106">
        <f>VLOOKUP($B106,Categories!$A$2:$O$48,12,0)</f>
        <v>0</v>
      </c>
      <c r="BB106">
        <f>VLOOKUP($B106,Categories!$A$2:$O$48,13,0)</f>
        <v>0</v>
      </c>
      <c r="BC106">
        <f>VLOOKUP($B106,Categories!$A$2:$O$48,14,0)</f>
        <v>0</v>
      </c>
      <c r="BD106">
        <f>VLOOKUP($B106,Categories!$A$2:$O$48,15,0)</f>
        <v>0</v>
      </c>
      <c r="BE106">
        <f>VLOOKUP($B106,Categories!$A$2:$Z$48,16,0)</f>
        <v>3.04</v>
      </c>
      <c r="BF106">
        <f t="shared" si="101"/>
        <v>1</v>
      </c>
    </row>
    <row r="107" spans="1:58" x14ac:dyDescent="0.25">
      <c r="A107" s="1">
        <v>44806</v>
      </c>
      <c r="B107" t="s">
        <v>161</v>
      </c>
      <c r="C107" t="s">
        <v>5</v>
      </c>
      <c r="F107">
        <v>2</v>
      </c>
      <c r="H107">
        <v>1</v>
      </c>
      <c r="M107" t="str">
        <f t="shared" si="51"/>
        <v>ET</v>
      </c>
      <c r="N107" t="str">
        <f t="shared" si="77"/>
        <v/>
      </c>
      <c r="O107" t="str">
        <f t="shared" si="78"/>
        <v/>
      </c>
      <c r="P107">
        <f t="shared" si="79"/>
        <v>0</v>
      </c>
      <c r="Q107" t="str">
        <f t="shared" si="80"/>
        <v/>
      </c>
      <c r="R107">
        <f t="shared" si="81"/>
        <v>1</v>
      </c>
      <c r="S107" t="str">
        <f t="shared" si="82"/>
        <v/>
      </c>
      <c r="T107" t="str">
        <f t="shared" si="83"/>
        <v/>
      </c>
      <c r="U107" t="str">
        <f t="shared" si="83"/>
        <v/>
      </c>
      <c r="V107" t="str">
        <f t="shared" si="84"/>
        <v/>
      </c>
      <c r="W107" t="str">
        <f t="shared" si="85"/>
        <v/>
      </c>
      <c r="X107" t="str">
        <f t="shared" si="86"/>
        <v/>
      </c>
      <c r="Y107">
        <f t="shared" si="87"/>
        <v>1</v>
      </c>
      <c r="Z107" t="str">
        <f t="shared" si="88"/>
        <v/>
      </c>
      <c r="AA107">
        <f t="shared" si="89"/>
        <v>0</v>
      </c>
      <c r="AB107" t="str">
        <f t="shared" si="90"/>
        <v/>
      </c>
      <c r="AC107" t="str">
        <f>IF($AP107="Competitive",IF(J107="","",IF(J107=MAX($D107:$L107),1,0)),IF(J107="","",IF(J107=$AO107,1,0)))</f>
        <v/>
      </c>
      <c r="AD107" t="str">
        <f>IF($AP107="Competitive",IF(K107="","",IF(K107=MAX($D107:$L107),1,0)),IF(K107="","",IF(K107=$AO107,1,0)))</f>
        <v/>
      </c>
      <c r="AE107" t="str">
        <f t="shared" si="91"/>
        <v/>
      </c>
      <c r="AF107">
        <f t="shared" si="92"/>
        <v>0</v>
      </c>
      <c r="AG107">
        <f t="shared" si="93"/>
        <v>0</v>
      </c>
      <c r="AH107">
        <f t="shared" si="94"/>
        <v>1</v>
      </c>
      <c r="AI107">
        <f t="shared" si="95"/>
        <v>0</v>
      </c>
      <c r="AJ107">
        <f t="shared" si="96"/>
        <v>1</v>
      </c>
      <c r="AK107">
        <f t="shared" si="97"/>
        <v>0</v>
      </c>
      <c r="AL107">
        <f t="shared" si="98"/>
        <v>0</v>
      </c>
      <c r="AM107">
        <f t="shared" si="98"/>
        <v>0</v>
      </c>
      <c r="AN107">
        <f t="shared" si="99"/>
        <v>0</v>
      </c>
      <c r="AO107">
        <f t="shared" si="100"/>
        <v>2</v>
      </c>
      <c r="AP107" t="s">
        <v>63</v>
      </c>
      <c r="AQ107">
        <f>VLOOKUP($B107,Categories!$A$2:$O$48,2,0)</f>
        <v>1</v>
      </c>
      <c r="AR107">
        <f>VLOOKUP($B107,Categories!$A$2:$O$48,3,0)</f>
        <v>1</v>
      </c>
      <c r="AS107">
        <f>VLOOKUP($B107,Categories!$A$2:$O$48,4,0)</f>
        <v>0</v>
      </c>
      <c r="AT107">
        <f>VLOOKUP($B107,Categories!$A$2:$O$48,5,0)</f>
        <v>0</v>
      </c>
      <c r="AU107">
        <f>VLOOKUP($B107,Categories!$A$2:$O$48,6,0)</f>
        <v>0</v>
      </c>
      <c r="AV107">
        <f>VLOOKUP($B107,Categories!$A$2:$O$48,7,0)</f>
        <v>0</v>
      </c>
      <c r="AW107">
        <f>VLOOKUP($B107,Categories!$A$2:$O$48,8,0)</f>
        <v>0</v>
      </c>
      <c r="AX107">
        <f>VLOOKUP($B107,Categories!$A$2:$O$48,9,0)</f>
        <v>0</v>
      </c>
      <c r="AY107">
        <f>VLOOKUP($B107,Categories!$A$2:$O$48,10,0)</f>
        <v>1</v>
      </c>
      <c r="AZ107">
        <f>VLOOKUP($B107,Categories!$A$2:$O$48,11,0)</f>
        <v>0</v>
      </c>
      <c r="BA107">
        <f>VLOOKUP($B107,Categories!$A$2:$O$48,12,0)</f>
        <v>0</v>
      </c>
      <c r="BB107">
        <f>VLOOKUP($B107,Categories!$A$2:$O$48,13,0)</f>
        <v>0</v>
      </c>
      <c r="BC107">
        <f>VLOOKUP($B107,Categories!$A$2:$O$48,14,0)</f>
        <v>0</v>
      </c>
      <c r="BD107">
        <f>VLOOKUP($B107,Categories!$A$2:$O$48,15,0)</f>
        <v>0</v>
      </c>
      <c r="BE107">
        <f>VLOOKUP($B107,Categories!$A$2:$Z$48,16,0)</f>
        <v>3.04</v>
      </c>
      <c r="BF107">
        <f t="shared" si="101"/>
        <v>0</v>
      </c>
    </row>
    <row r="108" spans="1:58" x14ac:dyDescent="0.25">
      <c r="A108" s="1">
        <v>44827</v>
      </c>
      <c r="B108" t="s">
        <v>162</v>
      </c>
      <c r="C108" t="s">
        <v>5</v>
      </c>
      <c r="D108">
        <v>4</v>
      </c>
      <c r="F108">
        <v>1</v>
      </c>
      <c r="G108">
        <v>2</v>
      </c>
      <c r="H108">
        <v>3</v>
      </c>
      <c r="M108" t="str">
        <f t="shared" si="51"/>
        <v>JELT</v>
      </c>
      <c r="N108">
        <f t="shared" si="77"/>
        <v>0</v>
      </c>
      <c r="O108" t="str">
        <f t="shared" si="78"/>
        <v/>
      </c>
      <c r="P108">
        <f t="shared" si="79"/>
        <v>1</v>
      </c>
      <c r="Q108">
        <f t="shared" si="80"/>
        <v>0</v>
      </c>
      <c r="R108">
        <f t="shared" si="81"/>
        <v>0</v>
      </c>
      <c r="S108" t="str">
        <f t="shared" si="82"/>
        <v/>
      </c>
      <c r="T108" t="str">
        <f t="shared" si="83"/>
        <v/>
      </c>
      <c r="U108" t="str">
        <f t="shared" si="83"/>
        <v/>
      </c>
      <c r="V108" t="str">
        <f t="shared" si="84"/>
        <v/>
      </c>
      <c r="W108">
        <f t="shared" si="85"/>
        <v>1</v>
      </c>
      <c r="X108" t="str">
        <f t="shared" si="86"/>
        <v/>
      </c>
      <c r="Y108">
        <f t="shared" si="87"/>
        <v>0</v>
      </c>
      <c r="Z108">
        <f t="shared" si="88"/>
        <v>0</v>
      </c>
      <c r="AA108">
        <f t="shared" si="89"/>
        <v>0</v>
      </c>
      <c r="AB108" t="str">
        <f t="shared" si="90"/>
        <v/>
      </c>
      <c r="AC108" t="str">
        <f>IF($AP108="Competitive",IF(J108="","",IF(J108=MAX($D108:$L108),1,0)),IF(J108="","",IF(J108=$AO108,1,0)))</f>
        <v/>
      </c>
      <c r="AD108" t="str">
        <f>IF($AP108="Competitive",IF(K108="","",IF(K108=MAX($D108:$L108),1,0)),IF(K108="","",IF(K108=$AO108,1,0)))</f>
        <v/>
      </c>
      <c r="AE108" t="str">
        <f t="shared" si="91"/>
        <v/>
      </c>
      <c r="AF108">
        <f t="shared" si="92"/>
        <v>1</v>
      </c>
      <c r="AG108">
        <f t="shared" si="93"/>
        <v>0</v>
      </c>
      <c r="AH108">
        <f t="shared" si="94"/>
        <v>1</v>
      </c>
      <c r="AI108">
        <f t="shared" si="95"/>
        <v>1</v>
      </c>
      <c r="AJ108">
        <f t="shared" si="96"/>
        <v>1</v>
      </c>
      <c r="AK108">
        <f t="shared" si="97"/>
        <v>0</v>
      </c>
      <c r="AL108">
        <f t="shared" si="98"/>
        <v>0</v>
      </c>
      <c r="AM108">
        <f t="shared" si="98"/>
        <v>0</v>
      </c>
      <c r="AN108">
        <f t="shared" si="99"/>
        <v>0</v>
      </c>
      <c r="AO108">
        <f t="shared" si="100"/>
        <v>4</v>
      </c>
      <c r="AP108" t="s">
        <v>63</v>
      </c>
      <c r="AQ108">
        <f>VLOOKUP($B108,Categories!$A$2:$O$48,2,0)</f>
        <v>1</v>
      </c>
      <c r="AR108">
        <f>VLOOKUP($B108,Categories!$A$2:$O$48,3,0)</f>
        <v>1</v>
      </c>
      <c r="AS108">
        <f>VLOOKUP($B108,Categories!$A$2:$O$48,4,0)</f>
        <v>0</v>
      </c>
      <c r="AT108">
        <f>VLOOKUP($B108,Categories!$A$2:$O$48,5,0)</f>
        <v>0</v>
      </c>
      <c r="AU108">
        <f>VLOOKUP($B108,Categories!$A$2:$O$48,6,0)</f>
        <v>0</v>
      </c>
      <c r="AV108">
        <f>VLOOKUP($B108,Categories!$A$2:$O$48,7,0)</f>
        <v>0</v>
      </c>
      <c r="AW108">
        <f>VLOOKUP($B108,Categories!$A$2:$O$48,8,0)</f>
        <v>1</v>
      </c>
      <c r="AX108">
        <f>VLOOKUP($B108,Categories!$A$2:$O$48,9,0)</f>
        <v>0</v>
      </c>
      <c r="AY108">
        <f>VLOOKUP($B108,Categories!$A$2:$O$48,10,0)</f>
        <v>0</v>
      </c>
      <c r="AZ108">
        <f>VLOOKUP($B108,Categories!$A$2:$O$48,11,0)</f>
        <v>0</v>
      </c>
      <c r="BA108">
        <f>VLOOKUP($B108,Categories!$A$2:$O$48,12,0)</f>
        <v>0</v>
      </c>
      <c r="BB108">
        <f>VLOOKUP($B108,Categories!$A$2:$O$48,13,0)</f>
        <v>0</v>
      </c>
      <c r="BC108">
        <f>VLOOKUP($B108,Categories!$A$2:$O$48,14,0)</f>
        <v>0</v>
      </c>
      <c r="BD108">
        <f>VLOOKUP($B108,Categories!$A$2:$O$48,15,0)</f>
        <v>0</v>
      </c>
      <c r="BE108">
        <f>VLOOKUP($B108,Categories!$A$2:$Z$48,16,0)</f>
        <v>4.07</v>
      </c>
      <c r="BF108">
        <f t="shared" si="101"/>
        <v>1</v>
      </c>
    </row>
    <row r="109" spans="1:58" x14ac:dyDescent="0.25">
      <c r="A109" s="1">
        <v>44883</v>
      </c>
      <c r="B109" t="s">
        <v>161</v>
      </c>
      <c r="C109" t="s">
        <v>5</v>
      </c>
      <c r="F109">
        <v>2</v>
      </c>
      <c r="H109">
        <v>1</v>
      </c>
      <c r="M109" t="str">
        <f t="shared" si="51"/>
        <v>ET</v>
      </c>
      <c r="N109" t="str">
        <f t="shared" si="77"/>
        <v/>
      </c>
      <c r="O109" t="str">
        <f t="shared" si="78"/>
        <v/>
      </c>
      <c r="P109">
        <f t="shared" si="79"/>
        <v>0</v>
      </c>
      <c r="Q109" t="str">
        <f t="shared" si="80"/>
        <v/>
      </c>
      <c r="R109">
        <f t="shared" si="81"/>
        <v>1</v>
      </c>
      <c r="S109" t="str">
        <f t="shared" si="82"/>
        <v/>
      </c>
      <c r="T109" t="str">
        <f t="shared" si="83"/>
        <v/>
      </c>
      <c r="U109" t="str">
        <f t="shared" si="83"/>
        <v/>
      </c>
      <c r="V109" t="str">
        <f t="shared" si="84"/>
        <v/>
      </c>
      <c r="W109" t="str">
        <f t="shared" si="85"/>
        <v/>
      </c>
      <c r="X109" t="str">
        <f t="shared" si="86"/>
        <v/>
      </c>
      <c r="Y109">
        <f t="shared" si="87"/>
        <v>1</v>
      </c>
      <c r="Z109" t="str">
        <f t="shared" si="88"/>
        <v/>
      </c>
      <c r="AA109">
        <f t="shared" si="89"/>
        <v>0</v>
      </c>
      <c r="AB109" t="str">
        <f t="shared" si="90"/>
        <v/>
      </c>
      <c r="AC109" t="str">
        <f>IF($AP109="Competitive",IF(J109="","",IF(J109=MAX($D109:$L109),1,0)),IF(J109="","",IF(J109=$AO109,1,0)))</f>
        <v/>
      </c>
      <c r="AD109" t="str">
        <f>IF($AP109="Competitive",IF(K109="","",IF(K109=MAX($D109:$L109),1,0)),IF(K109="","",IF(K109=$AO109,1,0)))</f>
        <v/>
      </c>
      <c r="AE109" t="str">
        <f t="shared" si="91"/>
        <v/>
      </c>
      <c r="AF109">
        <f t="shared" si="92"/>
        <v>0</v>
      </c>
      <c r="AG109">
        <f t="shared" si="93"/>
        <v>0</v>
      </c>
      <c r="AH109">
        <f t="shared" si="94"/>
        <v>1</v>
      </c>
      <c r="AI109">
        <f t="shared" si="95"/>
        <v>0</v>
      </c>
      <c r="AJ109">
        <f t="shared" si="96"/>
        <v>1</v>
      </c>
      <c r="AK109">
        <f t="shared" si="97"/>
        <v>0</v>
      </c>
      <c r="AL109">
        <f t="shared" si="98"/>
        <v>0</v>
      </c>
      <c r="AM109">
        <f t="shared" si="98"/>
        <v>0</v>
      </c>
      <c r="AN109">
        <f t="shared" si="99"/>
        <v>0</v>
      </c>
      <c r="AO109">
        <f t="shared" si="100"/>
        <v>2</v>
      </c>
      <c r="AP109" t="s">
        <v>63</v>
      </c>
      <c r="AQ109">
        <f>VLOOKUP($B109,Categories!$A$2:$O$48,2,0)</f>
        <v>1</v>
      </c>
      <c r="AR109">
        <f>VLOOKUP($B109,Categories!$A$2:$O$48,3,0)</f>
        <v>1</v>
      </c>
      <c r="AS109">
        <f>VLOOKUP($B109,Categories!$A$2:$O$48,4,0)</f>
        <v>0</v>
      </c>
      <c r="AT109">
        <f>VLOOKUP($B109,Categories!$A$2:$O$48,5,0)</f>
        <v>0</v>
      </c>
      <c r="AU109">
        <f>VLOOKUP($B109,Categories!$A$2:$O$48,6,0)</f>
        <v>0</v>
      </c>
      <c r="AV109">
        <f>VLOOKUP($B109,Categories!$A$2:$O$48,7,0)</f>
        <v>0</v>
      </c>
      <c r="AW109">
        <f>VLOOKUP($B109,Categories!$A$2:$O$48,8,0)</f>
        <v>0</v>
      </c>
      <c r="AX109">
        <f>VLOOKUP($B109,Categories!$A$2:$O$48,9,0)</f>
        <v>0</v>
      </c>
      <c r="AY109">
        <f>VLOOKUP($B109,Categories!$A$2:$O$48,10,0)</f>
        <v>1</v>
      </c>
      <c r="AZ109">
        <f>VLOOKUP($B109,Categories!$A$2:$O$48,11,0)</f>
        <v>0</v>
      </c>
      <c r="BA109">
        <f>VLOOKUP($B109,Categories!$A$2:$O$48,12,0)</f>
        <v>0</v>
      </c>
      <c r="BB109">
        <f>VLOOKUP($B109,Categories!$A$2:$O$48,13,0)</f>
        <v>0</v>
      </c>
      <c r="BC109">
        <f>VLOOKUP($B109,Categories!$A$2:$O$48,14,0)</f>
        <v>0</v>
      </c>
      <c r="BD109">
        <f>VLOOKUP($B109,Categories!$A$2:$O$48,15,0)</f>
        <v>0</v>
      </c>
      <c r="BE109">
        <f>VLOOKUP($B109,Categories!$A$2:$Z$48,16,0)</f>
        <v>3.04</v>
      </c>
      <c r="BF109">
        <f t="shared" si="101"/>
        <v>1</v>
      </c>
    </row>
    <row r="110" spans="1:58" x14ac:dyDescent="0.25">
      <c r="A110" s="1">
        <v>44883</v>
      </c>
      <c r="B110" t="s">
        <v>159</v>
      </c>
      <c r="C110" t="s">
        <v>5</v>
      </c>
      <c r="F110">
        <v>1</v>
      </c>
      <c r="H110">
        <v>2</v>
      </c>
      <c r="M110" t="str">
        <f t="shared" si="51"/>
        <v>ET</v>
      </c>
      <c r="N110" t="str">
        <f t="shared" si="77"/>
        <v/>
      </c>
      <c r="O110" t="str">
        <f t="shared" si="78"/>
        <v/>
      </c>
      <c r="P110">
        <f t="shared" si="79"/>
        <v>1</v>
      </c>
      <c r="Q110" t="str">
        <f t="shared" si="80"/>
        <v/>
      </c>
      <c r="R110">
        <f t="shared" si="81"/>
        <v>0</v>
      </c>
      <c r="S110" t="str">
        <f t="shared" si="82"/>
        <v/>
      </c>
      <c r="T110" t="str">
        <f t="shared" si="83"/>
        <v/>
      </c>
      <c r="U110" t="str">
        <f t="shared" si="83"/>
        <v/>
      </c>
      <c r="V110" t="str">
        <f t="shared" si="84"/>
        <v/>
      </c>
      <c r="W110" t="str">
        <f t="shared" si="85"/>
        <v/>
      </c>
      <c r="X110" t="str">
        <f t="shared" si="86"/>
        <v/>
      </c>
      <c r="Y110">
        <f t="shared" si="87"/>
        <v>0</v>
      </c>
      <c r="Z110" t="str">
        <f t="shared" si="88"/>
        <v/>
      </c>
      <c r="AA110">
        <f t="shared" si="89"/>
        <v>1</v>
      </c>
      <c r="AB110" t="str">
        <f t="shared" si="90"/>
        <v/>
      </c>
      <c r="AC110" t="str">
        <f>IF($AP110="Competitive",IF(J110="","",IF(J110=MAX($D110:$L110),1,0)),IF(J110="","",IF(J110=$AO110,1,0)))</f>
        <v/>
      </c>
      <c r="AD110" t="str">
        <f>IF($AP110="Competitive",IF(K110="","",IF(K110=MAX($D110:$L110),1,0)),IF(K110="","",IF(K110=$AO110,1,0)))</f>
        <v/>
      </c>
      <c r="AE110" t="str">
        <f t="shared" si="91"/>
        <v/>
      </c>
      <c r="AF110">
        <f t="shared" si="92"/>
        <v>0</v>
      </c>
      <c r="AG110">
        <f t="shared" si="93"/>
        <v>0</v>
      </c>
      <c r="AH110">
        <f t="shared" si="94"/>
        <v>1</v>
      </c>
      <c r="AI110">
        <f t="shared" si="95"/>
        <v>0</v>
      </c>
      <c r="AJ110">
        <f t="shared" si="96"/>
        <v>1</v>
      </c>
      <c r="AK110">
        <f t="shared" si="97"/>
        <v>0</v>
      </c>
      <c r="AL110">
        <f t="shared" si="98"/>
        <v>0</v>
      </c>
      <c r="AM110">
        <f t="shared" si="98"/>
        <v>0</v>
      </c>
      <c r="AN110">
        <f t="shared" si="99"/>
        <v>0</v>
      </c>
      <c r="AO110">
        <f t="shared" si="100"/>
        <v>2</v>
      </c>
      <c r="AP110" t="s">
        <v>63</v>
      </c>
      <c r="AQ110">
        <f>VLOOKUP($B110,Categories!$A$2:$O$48,2,0)</f>
        <v>0</v>
      </c>
      <c r="AR110">
        <f>VLOOKUP($B110,Categories!$A$2:$O$48,3,0)</f>
        <v>1</v>
      </c>
      <c r="AS110">
        <f>VLOOKUP($B110,Categories!$A$2:$O$48,4,0)</f>
        <v>0</v>
      </c>
      <c r="AT110">
        <f>VLOOKUP($B110,Categories!$A$2:$O$48,5,0)</f>
        <v>0</v>
      </c>
      <c r="AU110">
        <f>VLOOKUP($B110,Categories!$A$2:$O$48,6,0)</f>
        <v>0</v>
      </c>
      <c r="AV110">
        <f>VLOOKUP($B110,Categories!$A$2:$O$48,7,0)</f>
        <v>0</v>
      </c>
      <c r="AW110">
        <f>VLOOKUP($B110,Categories!$A$2:$O$48,8,0)</f>
        <v>0</v>
      </c>
      <c r="AX110">
        <f>VLOOKUP($B110,Categories!$A$2:$O$48,9,0)</f>
        <v>1</v>
      </c>
      <c r="AY110">
        <f>VLOOKUP($B110,Categories!$A$2:$O$48,10,0)</f>
        <v>0</v>
      </c>
      <c r="AZ110">
        <f>VLOOKUP($B110,Categories!$A$2:$O$48,11,0)</f>
        <v>0</v>
      </c>
      <c r="BA110">
        <f>VLOOKUP($B110,Categories!$A$2:$O$48,12,0)</f>
        <v>0</v>
      </c>
      <c r="BB110">
        <f>VLOOKUP($B110,Categories!$A$2:$O$48,13,0)</f>
        <v>0</v>
      </c>
      <c r="BC110">
        <f>VLOOKUP($B110,Categories!$A$2:$O$48,14,0)</f>
        <v>0</v>
      </c>
      <c r="BD110">
        <f>VLOOKUP($B110,Categories!$A$2:$O$48,15,0)</f>
        <v>0</v>
      </c>
      <c r="BE110">
        <f>VLOOKUP($B110,Categories!$A$2:$Z$48,16,0)</f>
        <v>3</v>
      </c>
      <c r="BF110">
        <f t="shared" si="101"/>
        <v>0</v>
      </c>
    </row>
    <row r="111" spans="1:58" x14ac:dyDescent="0.25">
      <c r="A111" s="1">
        <v>44932</v>
      </c>
      <c r="B111" t="s">
        <v>163</v>
      </c>
      <c r="C111" t="s">
        <v>5</v>
      </c>
      <c r="F111">
        <v>1</v>
      </c>
      <c r="H111">
        <v>2</v>
      </c>
      <c r="M111" t="str">
        <f t="shared" si="51"/>
        <v>ET</v>
      </c>
      <c r="N111" t="str">
        <f t="shared" si="77"/>
        <v/>
      </c>
      <c r="O111" t="str">
        <f t="shared" si="78"/>
        <v/>
      </c>
      <c r="P111">
        <f t="shared" si="79"/>
        <v>1</v>
      </c>
      <c r="Q111" t="str">
        <f t="shared" si="80"/>
        <v/>
      </c>
      <c r="R111">
        <f t="shared" si="81"/>
        <v>0</v>
      </c>
      <c r="S111" t="str">
        <f t="shared" si="82"/>
        <v/>
      </c>
      <c r="T111" t="str">
        <f t="shared" si="83"/>
        <v/>
      </c>
      <c r="U111" t="str">
        <f t="shared" si="83"/>
        <v/>
      </c>
      <c r="V111" t="str">
        <f t="shared" si="84"/>
        <v/>
      </c>
      <c r="W111" t="str">
        <f t="shared" si="85"/>
        <v/>
      </c>
      <c r="X111" t="str">
        <f t="shared" si="86"/>
        <v/>
      </c>
      <c r="Y111">
        <f t="shared" si="87"/>
        <v>0</v>
      </c>
      <c r="Z111" t="str">
        <f t="shared" si="88"/>
        <v/>
      </c>
      <c r="AA111">
        <f t="shared" si="89"/>
        <v>1</v>
      </c>
      <c r="AB111" t="str">
        <f t="shared" si="90"/>
        <v/>
      </c>
      <c r="AC111" t="str">
        <f>IF($AP111="Competitive",IF(J111="","",IF(J111=MAX($D111:$L111),1,0)),IF(J111="","",IF(J111=$AO111,1,0)))</f>
        <v/>
      </c>
      <c r="AD111" t="str">
        <f>IF($AP111="Competitive",IF(K111="","",IF(K111=MAX($D111:$L111),1,0)),IF(K111="","",IF(K111=$AO111,1,0)))</f>
        <v/>
      </c>
      <c r="AE111" t="str">
        <f t="shared" si="91"/>
        <v/>
      </c>
      <c r="AF111">
        <f t="shared" si="92"/>
        <v>0</v>
      </c>
      <c r="AG111">
        <f t="shared" si="93"/>
        <v>0</v>
      </c>
      <c r="AH111">
        <f t="shared" si="94"/>
        <v>1</v>
      </c>
      <c r="AI111">
        <f t="shared" si="95"/>
        <v>0</v>
      </c>
      <c r="AJ111">
        <f t="shared" si="96"/>
        <v>1</v>
      </c>
      <c r="AK111">
        <f t="shared" si="97"/>
        <v>0</v>
      </c>
      <c r="AL111">
        <f t="shared" si="98"/>
        <v>0</v>
      </c>
      <c r="AM111">
        <f t="shared" si="98"/>
        <v>0</v>
      </c>
      <c r="AN111">
        <f t="shared" si="99"/>
        <v>0</v>
      </c>
      <c r="AO111">
        <f t="shared" si="100"/>
        <v>2</v>
      </c>
      <c r="AP111" t="s">
        <v>63</v>
      </c>
      <c r="AQ111">
        <f>VLOOKUP($B111,Categories!$A$2:$O$48,2,0)</f>
        <v>0</v>
      </c>
      <c r="AR111">
        <f>VLOOKUP($B111,Categories!$A$2:$O$48,3,0)</f>
        <v>0</v>
      </c>
      <c r="AS111">
        <f>VLOOKUP($B111,Categories!$A$2:$O$48,4,0)</f>
        <v>0</v>
      </c>
      <c r="AT111">
        <f>VLOOKUP($B111,Categories!$A$2:$O$48,5,0)</f>
        <v>0</v>
      </c>
      <c r="AU111">
        <f>VLOOKUP($B111,Categories!$A$2:$O$48,6,0)</f>
        <v>0</v>
      </c>
      <c r="AV111">
        <f>VLOOKUP($B111,Categories!$A$2:$O$48,7,0)</f>
        <v>1</v>
      </c>
      <c r="AW111">
        <f>VLOOKUP($B111,Categories!$A$2:$O$48,8,0)</f>
        <v>0</v>
      </c>
      <c r="AX111">
        <f>VLOOKUP($B111,Categories!$A$2:$O$48,9,0)</f>
        <v>0</v>
      </c>
      <c r="AY111">
        <f>VLOOKUP($B111,Categories!$A$2:$O$48,10,0)</f>
        <v>0</v>
      </c>
      <c r="AZ111">
        <f>VLOOKUP($B111,Categories!$A$2:$O$48,11,0)</f>
        <v>0</v>
      </c>
      <c r="BA111">
        <f>VLOOKUP($B111,Categories!$A$2:$O$48,12,0)</f>
        <v>0</v>
      </c>
      <c r="BB111">
        <f>VLOOKUP($B111,Categories!$A$2:$O$48,13,0)</f>
        <v>0</v>
      </c>
      <c r="BC111">
        <f>VLOOKUP($B111,Categories!$A$2:$O$48,14,0)</f>
        <v>0</v>
      </c>
      <c r="BD111">
        <f>VLOOKUP($B111,Categories!$A$2:$O$48,15,0)</f>
        <v>0</v>
      </c>
      <c r="BE111">
        <f>VLOOKUP($B111,Categories!$A$2:$Z$48,16,0)</f>
        <v>1.84</v>
      </c>
      <c r="BF111">
        <f t="shared" si="101"/>
        <v>1</v>
      </c>
    </row>
    <row r="112" spans="1:58" x14ac:dyDescent="0.25">
      <c r="A112" s="1">
        <v>44932</v>
      </c>
      <c r="B112" t="s">
        <v>163</v>
      </c>
      <c r="C112" t="s">
        <v>5</v>
      </c>
      <c r="F112">
        <v>1</v>
      </c>
      <c r="H112">
        <v>2</v>
      </c>
      <c r="M112" t="str">
        <f t="shared" si="51"/>
        <v>ET</v>
      </c>
      <c r="N112" t="str">
        <f t="shared" si="77"/>
        <v/>
      </c>
      <c r="O112" t="str">
        <f t="shared" si="78"/>
        <v/>
      </c>
      <c r="P112">
        <f t="shared" si="79"/>
        <v>1</v>
      </c>
      <c r="Q112" t="str">
        <f t="shared" si="80"/>
        <v/>
      </c>
      <c r="R112">
        <f t="shared" si="81"/>
        <v>0</v>
      </c>
      <c r="S112" t="str">
        <f t="shared" si="82"/>
        <v/>
      </c>
      <c r="T112" t="str">
        <f t="shared" si="83"/>
        <v/>
      </c>
      <c r="U112" t="str">
        <f t="shared" si="83"/>
        <v/>
      </c>
      <c r="V112" t="str">
        <f t="shared" si="84"/>
        <v/>
      </c>
      <c r="W112" t="str">
        <f t="shared" si="85"/>
        <v/>
      </c>
      <c r="X112" t="str">
        <f t="shared" si="86"/>
        <v/>
      </c>
      <c r="Y112">
        <f t="shared" si="87"/>
        <v>0</v>
      </c>
      <c r="Z112" t="str">
        <f t="shared" si="88"/>
        <v/>
      </c>
      <c r="AA112">
        <f t="shared" si="89"/>
        <v>1</v>
      </c>
      <c r="AB112" t="str">
        <f t="shared" si="90"/>
        <v/>
      </c>
      <c r="AC112" t="str">
        <f>IF($AP112="Competitive",IF(J112="","",IF(J112=MAX($D112:$L112),1,0)),IF(J112="","",IF(J112=$AO112,1,0)))</f>
        <v/>
      </c>
      <c r="AD112" t="str">
        <f>IF($AP112="Competitive",IF(K112="","",IF(K112=MAX($D112:$L112),1,0)),IF(K112="","",IF(K112=$AO112,1,0)))</f>
        <v/>
      </c>
      <c r="AE112" t="str">
        <f t="shared" si="91"/>
        <v/>
      </c>
      <c r="AF112">
        <f t="shared" si="92"/>
        <v>0</v>
      </c>
      <c r="AG112">
        <f t="shared" si="93"/>
        <v>0</v>
      </c>
      <c r="AH112">
        <f t="shared" si="94"/>
        <v>1</v>
      </c>
      <c r="AI112">
        <f t="shared" si="95"/>
        <v>0</v>
      </c>
      <c r="AJ112">
        <f t="shared" si="96"/>
        <v>1</v>
      </c>
      <c r="AK112">
        <f t="shared" si="97"/>
        <v>0</v>
      </c>
      <c r="AL112">
        <f t="shared" si="98"/>
        <v>0</v>
      </c>
      <c r="AM112">
        <f t="shared" si="98"/>
        <v>0</v>
      </c>
      <c r="AN112">
        <f t="shared" si="99"/>
        <v>0</v>
      </c>
      <c r="AO112">
        <f t="shared" si="100"/>
        <v>2</v>
      </c>
      <c r="AP112" t="s">
        <v>63</v>
      </c>
      <c r="AQ112">
        <f>VLOOKUP($B112,Categories!$A$2:$O$48,2,0)</f>
        <v>0</v>
      </c>
      <c r="AR112">
        <f>VLOOKUP($B112,Categories!$A$2:$O$48,3,0)</f>
        <v>0</v>
      </c>
      <c r="AS112">
        <f>VLOOKUP($B112,Categories!$A$2:$O$48,4,0)</f>
        <v>0</v>
      </c>
      <c r="AT112">
        <f>VLOOKUP($B112,Categories!$A$2:$O$48,5,0)</f>
        <v>0</v>
      </c>
      <c r="AU112">
        <f>VLOOKUP($B112,Categories!$A$2:$O$48,6,0)</f>
        <v>0</v>
      </c>
      <c r="AV112">
        <f>VLOOKUP($B112,Categories!$A$2:$O$48,7,0)</f>
        <v>1</v>
      </c>
      <c r="AW112">
        <f>VLOOKUP($B112,Categories!$A$2:$O$48,8,0)</f>
        <v>0</v>
      </c>
      <c r="AX112">
        <f>VLOOKUP($B112,Categories!$A$2:$O$48,9,0)</f>
        <v>0</v>
      </c>
      <c r="AY112">
        <f>VLOOKUP($B112,Categories!$A$2:$O$48,10,0)</f>
        <v>0</v>
      </c>
      <c r="AZ112">
        <f>VLOOKUP($B112,Categories!$A$2:$O$48,11,0)</f>
        <v>0</v>
      </c>
      <c r="BA112">
        <f>VLOOKUP($B112,Categories!$A$2:$O$48,12,0)</f>
        <v>0</v>
      </c>
      <c r="BB112">
        <f>VLOOKUP($B112,Categories!$A$2:$O$48,13,0)</f>
        <v>0</v>
      </c>
      <c r="BC112">
        <f>VLOOKUP($B112,Categories!$A$2:$O$48,14,0)</f>
        <v>0</v>
      </c>
      <c r="BD112">
        <f>VLOOKUP($B112,Categories!$A$2:$O$48,15,0)</f>
        <v>0</v>
      </c>
      <c r="BE112">
        <f>VLOOKUP($B112,Categories!$A$2:$Z$48,16,0)</f>
        <v>1.84</v>
      </c>
      <c r="BF112">
        <f t="shared" si="101"/>
        <v>0</v>
      </c>
    </row>
    <row r="113" spans="1:58" x14ac:dyDescent="0.25">
      <c r="A113" s="1">
        <v>44932</v>
      </c>
      <c r="B113" t="s">
        <v>163</v>
      </c>
      <c r="C113" t="s">
        <v>5</v>
      </c>
      <c r="F113">
        <v>1</v>
      </c>
      <c r="H113">
        <v>2</v>
      </c>
      <c r="M113" t="str">
        <f t="shared" si="51"/>
        <v>ET</v>
      </c>
      <c r="N113" t="str">
        <f t="shared" si="77"/>
        <v/>
      </c>
      <c r="O113" t="str">
        <f t="shared" si="78"/>
        <v/>
      </c>
      <c r="P113">
        <f t="shared" si="79"/>
        <v>1</v>
      </c>
      <c r="Q113" t="str">
        <f t="shared" si="80"/>
        <v/>
      </c>
      <c r="R113">
        <f t="shared" si="81"/>
        <v>0</v>
      </c>
      <c r="S113" t="str">
        <f t="shared" si="82"/>
        <v/>
      </c>
      <c r="T113" t="str">
        <f t="shared" si="83"/>
        <v/>
      </c>
      <c r="U113" t="str">
        <f t="shared" si="83"/>
        <v/>
      </c>
      <c r="V113" t="str">
        <f t="shared" si="84"/>
        <v/>
      </c>
      <c r="W113" t="str">
        <f t="shared" si="85"/>
        <v/>
      </c>
      <c r="X113" t="str">
        <f t="shared" si="86"/>
        <v/>
      </c>
      <c r="Y113">
        <f t="shared" si="87"/>
        <v>0</v>
      </c>
      <c r="Z113" t="str">
        <f t="shared" si="88"/>
        <v/>
      </c>
      <c r="AA113">
        <f t="shared" si="89"/>
        <v>1</v>
      </c>
      <c r="AB113" t="str">
        <f t="shared" si="90"/>
        <v/>
      </c>
      <c r="AC113" t="str">
        <f>IF($AP113="Competitive",IF(J113="","",IF(J113=MAX($D113:$L113),1,0)),IF(J113="","",IF(J113=$AO113,1,0)))</f>
        <v/>
      </c>
      <c r="AD113" t="str">
        <f>IF($AP113="Competitive",IF(K113="","",IF(K113=MAX($D113:$L113),1,0)),IF(K113="","",IF(K113=$AO113,1,0)))</f>
        <v/>
      </c>
      <c r="AE113" t="str">
        <f t="shared" si="91"/>
        <v/>
      </c>
      <c r="AF113">
        <f t="shared" si="92"/>
        <v>0</v>
      </c>
      <c r="AG113">
        <f t="shared" si="93"/>
        <v>0</v>
      </c>
      <c r="AH113">
        <f t="shared" si="94"/>
        <v>1</v>
      </c>
      <c r="AI113">
        <f t="shared" si="95"/>
        <v>0</v>
      </c>
      <c r="AJ113">
        <f t="shared" si="96"/>
        <v>1</v>
      </c>
      <c r="AK113">
        <f t="shared" si="97"/>
        <v>0</v>
      </c>
      <c r="AL113">
        <f t="shared" si="98"/>
        <v>0</v>
      </c>
      <c r="AM113">
        <f t="shared" si="98"/>
        <v>0</v>
      </c>
      <c r="AN113">
        <f t="shared" si="99"/>
        <v>0</v>
      </c>
      <c r="AO113">
        <f t="shared" si="100"/>
        <v>2</v>
      </c>
      <c r="AP113" t="s">
        <v>63</v>
      </c>
      <c r="AQ113">
        <f>VLOOKUP($B113,Categories!$A$2:$O$48,2,0)</f>
        <v>0</v>
      </c>
      <c r="AR113">
        <f>VLOOKUP($B113,Categories!$A$2:$O$48,3,0)</f>
        <v>0</v>
      </c>
      <c r="AS113">
        <f>VLOOKUP($B113,Categories!$A$2:$O$48,4,0)</f>
        <v>0</v>
      </c>
      <c r="AT113">
        <f>VLOOKUP($B113,Categories!$A$2:$O$48,5,0)</f>
        <v>0</v>
      </c>
      <c r="AU113">
        <f>VLOOKUP($B113,Categories!$A$2:$O$48,6,0)</f>
        <v>0</v>
      </c>
      <c r="AV113">
        <f>VLOOKUP($B113,Categories!$A$2:$O$48,7,0)</f>
        <v>1</v>
      </c>
      <c r="AW113">
        <f>VLOOKUP($B113,Categories!$A$2:$O$48,8,0)</f>
        <v>0</v>
      </c>
      <c r="AX113">
        <f>VLOOKUP($B113,Categories!$A$2:$O$48,9,0)</f>
        <v>0</v>
      </c>
      <c r="AY113">
        <f>VLOOKUP($B113,Categories!$A$2:$O$48,10,0)</f>
        <v>0</v>
      </c>
      <c r="AZ113">
        <f>VLOOKUP($B113,Categories!$A$2:$O$48,11,0)</f>
        <v>0</v>
      </c>
      <c r="BA113">
        <f>VLOOKUP($B113,Categories!$A$2:$O$48,12,0)</f>
        <v>0</v>
      </c>
      <c r="BB113">
        <f>VLOOKUP($B113,Categories!$A$2:$O$48,13,0)</f>
        <v>0</v>
      </c>
      <c r="BC113">
        <f>VLOOKUP($B113,Categories!$A$2:$O$48,14,0)</f>
        <v>0</v>
      </c>
      <c r="BD113">
        <f>VLOOKUP($B113,Categories!$A$2:$O$48,15,0)</f>
        <v>0</v>
      </c>
      <c r="BE113">
        <f>VLOOKUP($B113,Categories!$A$2:$Z$48,16,0)</f>
        <v>1.84</v>
      </c>
      <c r="BF113">
        <f t="shared" si="101"/>
        <v>0</v>
      </c>
    </row>
    <row r="114" spans="1:58" x14ac:dyDescent="0.25">
      <c r="A114" s="1">
        <v>44932</v>
      </c>
      <c r="B114" t="s">
        <v>163</v>
      </c>
      <c r="C114" t="s">
        <v>5</v>
      </c>
      <c r="F114">
        <v>1</v>
      </c>
      <c r="H114">
        <v>2</v>
      </c>
      <c r="M114" t="str">
        <f t="shared" si="51"/>
        <v>ET</v>
      </c>
      <c r="N114" t="str">
        <f t="shared" si="77"/>
        <v/>
      </c>
      <c r="O114" t="str">
        <f t="shared" si="78"/>
        <v/>
      </c>
      <c r="P114">
        <f t="shared" si="79"/>
        <v>1</v>
      </c>
      <c r="Q114" t="str">
        <f t="shared" si="80"/>
        <v/>
      </c>
      <c r="R114">
        <f t="shared" si="81"/>
        <v>0</v>
      </c>
      <c r="S114" t="str">
        <f t="shared" si="82"/>
        <v/>
      </c>
      <c r="T114" t="str">
        <f t="shared" si="83"/>
        <v/>
      </c>
      <c r="U114" t="str">
        <f t="shared" si="83"/>
        <v/>
      </c>
      <c r="V114" t="str">
        <f t="shared" si="84"/>
        <v/>
      </c>
      <c r="W114" t="str">
        <f t="shared" si="85"/>
        <v/>
      </c>
      <c r="X114" t="str">
        <f t="shared" si="86"/>
        <v/>
      </c>
      <c r="Y114">
        <f t="shared" si="87"/>
        <v>0</v>
      </c>
      <c r="Z114" t="str">
        <f t="shared" si="88"/>
        <v/>
      </c>
      <c r="AA114">
        <f t="shared" si="89"/>
        <v>1</v>
      </c>
      <c r="AB114" t="str">
        <f t="shared" si="90"/>
        <v/>
      </c>
      <c r="AC114" t="str">
        <f>IF($AP114="Competitive",IF(J114="","",IF(J114=MAX($D114:$L114),1,0)),IF(J114="","",IF(J114=$AO114,1,0)))</f>
        <v/>
      </c>
      <c r="AD114" t="str">
        <f>IF($AP114="Competitive",IF(K114="","",IF(K114=MAX($D114:$L114),1,0)),IF(K114="","",IF(K114=$AO114,1,0)))</f>
        <v/>
      </c>
      <c r="AE114" t="str">
        <f t="shared" si="91"/>
        <v/>
      </c>
      <c r="AF114">
        <f t="shared" si="92"/>
        <v>0</v>
      </c>
      <c r="AG114">
        <f t="shared" si="93"/>
        <v>0</v>
      </c>
      <c r="AH114">
        <f t="shared" si="94"/>
        <v>1</v>
      </c>
      <c r="AI114">
        <f t="shared" si="95"/>
        <v>0</v>
      </c>
      <c r="AJ114">
        <f t="shared" si="96"/>
        <v>1</v>
      </c>
      <c r="AK114">
        <f t="shared" si="97"/>
        <v>0</v>
      </c>
      <c r="AL114">
        <f t="shared" si="98"/>
        <v>0</v>
      </c>
      <c r="AM114">
        <f t="shared" si="98"/>
        <v>0</v>
      </c>
      <c r="AN114">
        <f t="shared" si="99"/>
        <v>0</v>
      </c>
      <c r="AO114">
        <f t="shared" si="100"/>
        <v>2</v>
      </c>
      <c r="AP114" t="s">
        <v>63</v>
      </c>
      <c r="AQ114">
        <f>VLOOKUP($B114,Categories!$A$2:$O$48,2,0)</f>
        <v>0</v>
      </c>
      <c r="AR114">
        <f>VLOOKUP($B114,Categories!$A$2:$O$48,3,0)</f>
        <v>0</v>
      </c>
      <c r="AS114">
        <f>VLOOKUP($B114,Categories!$A$2:$O$48,4,0)</f>
        <v>0</v>
      </c>
      <c r="AT114">
        <f>VLOOKUP($B114,Categories!$A$2:$O$48,5,0)</f>
        <v>0</v>
      </c>
      <c r="AU114">
        <f>VLOOKUP($B114,Categories!$A$2:$O$48,6,0)</f>
        <v>0</v>
      </c>
      <c r="AV114">
        <f>VLOOKUP($B114,Categories!$A$2:$O$48,7,0)</f>
        <v>1</v>
      </c>
      <c r="AW114">
        <f>VLOOKUP($B114,Categories!$A$2:$O$48,8,0)</f>
        <v>0</v>
      </c>
      <c r="AX114">
        <f>VLOOKUP($B114,Categories!$A$2:$O$48,9,0)</f>
        <v>0</v>
      </c>
      <c r="AY114">
        <f>VLOOKUP($B114,Categories!$A$2:$O$48,10,0)</f>
        <v>0</v>
      </c>
      <c r="AZ114">
        <f>VLOOKUP($B114,Categories!$A$2:$O$48,11,0)</f>
        <v>0</v>
      </c>
      <c r="BA114">
        <f>VLOOKUP($B114,Categories!$A$2:$O$48,12,0)</f>
        <v>0</v>
      </c>
      <c r="BB114">
        <f>VLOOKUP($B114,Categories!$A$2:$O$48,13,0)</f>
        <v>0</v>
      </c>
      <c r="BC114">
        <f>VLOOKUP($B114,Categories!$A$2:$O$48,14,0)</f>
        <v>0</v>
      </c>
      <c r="BD114">
        <f>VLOOKUP($B114,Categories!$A$2:$O$48,15,0)</f>
        <v>0</v>
      </c>
      <c r="BE114">
        <f>VLOOKUP($B114,Categories!$A$2:$Z$48,16,0)</f>
        <v>1.84</v>
      </c>
      <c r="BF114">
        <f t="shared" si="101"/>
        <v>0</v>
      </c>
    </row>
    <row r="115" spans="1:58" x14ac:dyDescent="0.25">
      <c r="A115" s="1">
        <v>44932</v>
      </c>
      <c r="B115" t="s">
        <v>163</v>
      </c>
      <c r="C115" t="s">
        <v>5</v>
      </c>
      <c r="F115">
        <v>1</v>
      </c>
      <c r="H115">
        <v>2</v>
      </c>
      <c r="M115" t="str">
        <f t="shared" si="51"/>
        <v>ET</v>
      </c>
      <c r="N115" t="str">
        <f t="shared" si="77"/>
        <v/>
      </c>
      <c r="O115" t="str">
        <f t="shared" si="78"/>
        <v/>
      </c>
      <c r="P115">
        <f t="shared" si="79"/>
        <v>1</v>
      </c>
      <c r="Q115" t="str">
        <f t="shared" si="80"/>
        <v/>
      </c>
      <c r="R115">
        <f t="shared" si="81"/>
        <v>0</v>
      </c>
      <c r="S115" t="str">
        <f t="shared" si="82"/>
        <v/>
      </c>
      <c r="T115" t="str">
        <f t="shared" si="83"/>
        <v/>
      </c>
      <c r="U115" t="str">
        <f t="shared" si="83"/>
        <v/>
      </c>
      <c r="V115" t="str">
        <f t="shared" si="84"/>
        <v/>
      </c>
      <c r="W115" t="str">
        <f t="shared" si="85"/>
        <v/>
      </c>
      <c r="X115" t="str">
        <f t="shared" si="86"/>
        <v/>
      </c>
      <c r="Y115">
        <f t="shared" si="87"/>
        <v>0</v>
      </c>
      <c r="Z115" t="str">
        <f t="shared" si="88"/>
        <v/>
      </c>
      <c r="AA115">
        <f t="shared" si="89"/>
        <v>1</v>
      </c>
      <c r="AB115" t="str">
        <f t="shared" si="90"/>
        <v/>
      </c>
      <c r="AC115" t="str">
        <f>IF($AP115="Competitive",IF(J115="","",IF(J115=MAX($D115:$L115),1,0)),IF(J115="","",IF(J115=$AO115,1,0)))</f>
        <v/>
      </c>
      <c r="AD115" t="str">
        <f>IF($AP115="Competitive",IF(K115="","",IF(K115=MAX($D115:$L115),1,0)),IF(K115="","",IF(K115=$AO115,1,0)))</f>
        <v/>
      </c>
      <c r="AE115" t="str">
        <f t="shared" si="91"/>
        <v/>
      </c>
      <c r="AF115">
        <f t="shared" si="92"/>
        <v>0</v>
      </c>
      <c r="AG115">
        <f t="shared" si="93"/>
        <v>0</v>
      </c>
      <c r="AH115">
        <f t="shared" si="94"/>
        <v>1</v>
      </c>
      <c r="AI115">
        <f t="shared" si="95"/>
        <v>0</v>
      </c>
      <c r="AJ115">
        <f t="shared" si="96"/>
        <v>1</v>
      </c>
      <c r="AK115">
        <f t="shared" si="97"/>
        <v>0</v>
      </c>
      <c r="AL115">
        <f t="shared" si="98"/>
        <v>0</v>
      </c>
      <c r="AM115">
        <f t="shared" si="98"/>
        <v>0</v>
      </c>
      <c r="AN115">
        <f t="shared" si="99"/>
        <v>0</v>
      </c>
      <c r="AO115">
        <f t="shared" si="100"/>
        <v>2</v>
      </c>
      <c r="AP115" t="s">
        <v>63</v>
      </c>
      <c r="AQ115">
        <f>VLOOKUP($B115,Categories!$A$2:$O$48,2,0)</f>
        <v>0</v>
      </c>
      <c r="AR115">
        <f>VLOOKUP($B115,Categories!$A$2:$O$48,3,0)</f>
        <v>0</v>
      </c>
      <c r="AS115">
        <f>VLOOKUP($B115,Categories!$A$2:$O$48,4,0)</f>
        <v>0</v>
      </c>
      <c r="AT115">
        <f>VLOOKUP($B115,Categories!$A$2:$O$48,5,0)</f>
        <v>0</v>
      </c>
      <c r="AU115">
        <f>VLOOKUP($B115,Categories!$A$2:$O$48,6,0)</f>
        <v>0</v>
      </c>
      <c r="AV115">
        <f>VLOOKUP($B115,Categories!$A$2:$O$48,7,0)</f>
        <v>1</v>
      </c>
      <c r="AW115">
        <f>VLOOKUP($B115,Categories!$A$2:$O$48,8,0)</f>
        <v>0</v>
      </c>
      <c r="AX115">
        <f>VLOOKUP($B115,Categories!$A$2:$O$48,9,0)</f>
        <v>0</v>
      </c>
      <c r="AY115">
        <f>VLOOKUP($B115,Categories!$A$2:$O$48,10,0)</f>
        <v>0</v>
      </c>
      <c r="AZ115">
        <f>VLOOKUP($B115,Categories!$A$2:$O$48,11,0)</f>
        <v>0</v>
      </c>
      <c r="BA115">
        <f>VLOOKUP($B115,Categories!$A$2:$O$48,12,0)</f>
        <v>0</v>
      </c>
      <c r="BB115">
        <f>VLOOKUP($B115,Categories!$A$2:$O$48,13,0)</f>
        <v>0</v>
      </c>
      <c r="BC115">
        <f>VLOOKUP($B115,Categories!$A$2:$O$48,14,0)</f>
        <v>0</v>
      </c>
      <c r="BD115">
        <f>VLOOKUP($B115,Categories!$A$2:$O$48,15,0)</f>
        <v>0</v>
      </c>
      <c r="BE115">
        <f>VLOOKUP($B115,Categories!$A$2:$Z$48,16,0)</f>
        <v>1.84</v>
      </c>
      <c r="BF115">
        <f t="shared" si="101"/>
        <v>0</v>
      </c>
    </row>
    <row r="116" spans="1:58" x14ac:dyDescent="0.25">
      <c r="A116" s="1">
        <v>44932</v>
      </c>
      <c r="B116" t="s">
        <v>164</v>
      </c>
      <c r="C116" t="s">
        <v>5</v>
      </c>
      <c r="F116">
        <v>1</v>
      </c>
      <c r="H116">
        <v>2</v>
      </c>
      <c r="M116" t="str">
        <f t="shared" si="51"/>
        <v>ET</v>
      </c>
      <c r="N116" t="str">
        <f t="shared" si="77"/>
        <v/>
      </c>
      <c r="O116" t="str">
        <f t="shared" si="78"/>
        <v/>
      </c>
      <c r="P116">
        <f t="shared" si="79"/>
        <v>1</v>
      </c>
      <c r="Q116" t="str">
        <f t="shared" si="80"/>
        <v/>
      </c>
      <c r="R116">
        <f t="shared" si="81"/>
        <v>0</v>
      </c>
      <c r="S116" t="str">
        <f t="shared" si="82"/>
        <v/>
      </c>
      <c r="T116" t="str">
        <f t="shared" si="83"/>
        <v/>
      </c>
      <c r="U116" t="str">
        <f t="shared" si="83"/>
        <v/>
      </c>
      <c r="V116" t="str">
        <f t="shared" si="84"/>
        <v/>
      </c>
      <c r="W116" t="str">
        <f t="shared" si="85"/>
        <v/>
      </c>
      <c r="X116" t="str">
        <f t="shared" si="86"/>
        <v/>
      </c>
      <c r="Y116">
        <f t="shared" si="87"/>
        <v>0</v>
      </c>
      <c r="Z116" t="str">
        <f t="shared" si="88"/>
        <v/>
      </c>
      <c r="AA116">
        <f t="shared" si="89"/>
        <v>1</v>
      </c>
      <c r="AB116" t="str">
        <f t="shared" si="90"/>
        <v/>
      </c>
      <c r="AC116" t="str">
        <f>IF($AP116="Competitive",IF(J116="","",IF(J116=MAX($D116:$L116),1,0)),IF(J116="","",IF(J116=$AO116,1,0)))</f>
        <v/>
      </c>
      <c r="AD116" t="str">
        <f>IF($AP116="Competitive",IF(K116="","",IF(K116=MAX($D116:$L116),1,0)),IF(K116="","",IF(K116=$AO116,1,0)))</f>
        <v/>
      </c>
      <c r="AE116" t="str">
        <f t="shared" si="91"/>
        <v/>
      </c>
      <c r="AF116">
        <f t="shared" si="92"/>
        <v>0</v>
      </c>
      <c r="AG116">
        <f t="shared" si="93"/>
        <v>0</v>
      </c>
      <c r="AH116">
        <f t="shared" si="94"/>
        <v>1</v>
      </c>
      <c r="AI116">
        <f t="shared" si="95"/>
        <v>0</v>
      </c>
      <c r="AJ116">
        <f t="shared" si="96"/>
        <v>1</v>
      </c>
      <c r="AK116">
        <f t="shared" si="97"/>
        <v>0</v>
      </c>
      <c r="AL116">
        <f t="shared" si="98"/>
        <v>0</v>
      </c>
      <c r="AM116">
        <f t="shared" si="98"/>
        <v>0</v>
      </c>
      <c r="AN116">
        <f t="shared" si="99"/>
        <v>0</v>
      </c>
      <c r="AO116">
        <f t="shared" si="100"/>
        <v>2</v>
      </c>
      <c r="AP116" t="s">
        <v>63</v>
      </c>
      <c r="AQ116">
        <f>VLOOKUP($B116,Categories!$A$2:$O$48,2,0)</f>
        <v>0</v>
      </c>
      <c r="AR116">
        <f>VLOOKUP($B116,Categories!$A$2:$O$48,3,0)</f>
        <v>0</v>
      </c>
      <c r="AS116">
        <f>VLOOKUP($B116,Categories!$A$2:$O$48,4,0)</f>
        <v>0</v>
      </c>
      <c r="AT116">
        <f>VLOOKUP($B116,Categories!$A$2:$O$48,5,0)</f>
        <v>0</v>
      </c>
      <c r="AU116">
        <f>VLOOKUP($B116,Categories!$A$2:$O$48,6,0)</f>
        <v>0</v>
      </c>
      <c r="AV116">
        <f>VLOOKUP($B116,Categories!$A$2:$O$48,7,0)</f>
        <v>0</v>
      </c>
      <c r="AW116">
        <f>VLOOKUP($B116,Categories!$A$2:$O$48,8,0)</f>
        <v>0</v>
      </c>
      <c r="AX116">
        <f>VLOOKUP($B116,Categories!$A$2:$O$48,9,0)</f>
        <v>0</v>
      </c>
      <c r="AY116">
        <f>VLOOKUP($B116,Categories!$A$2:$O$48,10,0)</f>
        <v>0</v>
      </c>
      <c r="AZ116">
        <f>VLOOKUP($B116,Categories!$A$2:$O$48,11,0)</f>
        <v>0</v>
      </c>
      <c r="BA116">
        <f>VLOOKUP($B116,Categories!$A$2:$O$48,12,0)</f>
        <v>0</v>
      </c>
      <c r="BB116">
        <f>VLOOKUP($B116,Categories!$A$2:$O$48,13,0)</f>
        <v>0</v>
      </c>
      <c r="BC116">
        <f>VLOOKUP($B116,Categories!$A$2:$O$48,14,0)</f>
        <v>1</v>
      </c>
      <c r="BD116">
        <f>VLOOKUP($B116,Categories!$A$2:$O$48,15,0)</f>
        <v>0</v>
      </c>
      <c r="BE116">
        <f>VLOOKUP($B116,Categories!$A$2:$Z$48,16,0)</f>
        <v>1.48</v>
      </c>
      <c r="BF116">
        <f t="shared" si="101"/>
        <v>0</v>
      </c>
    </row>
    <row r="117" spans="1:58" x14ac:dyDescent="0.25">
      <c r="A117" s="1">
        <v>44932</v>
      </c>
      <c r="B117" t="s">
        <v>164</v>
      </c>
      <c r="C117" t="s">
        <v>5</v>
      </c>
      <c r="F117">
        <v>1</v>
      </c>
      <c r="H117">
        <v>2</v>
      </c>
      <c r="M117" t="str">
        <f t="shared" si="51"/>
        <v>ET</v>
      </c>
      <c r="N117" t="str">
        <f t="shared" si="77"/>
        <v/>
      </c>
      <c r="O117" t="str">
        <f t="shared" si="78"/>
        <v/>
      </c>
      <c r="P117">
        <f t="shared" si="79"/>
        <v>1</v>
      </c>
      <c r="Q117" t="str">
        <f t="shared" si="80"/>
        <v/>
      </c>
      <c r="R117">
        <f t="shared" si="81"/>
        <v>0</v>
      </c>
      <c r="S117" t="str">
        <f t="shared" si="82"/>
        <v/>
      </c>
      <c r="T117" t="str">
        <f t="shared" si="83"/>
        <v/>
      </c>
      <c r="U117" t="str">
        <f t="shared" si="83"/>
        <v/>
      </c>
      <c r="V117" t="str">
        <f t="shared" si="84"/>
        <v/>
      </c>
      <c r="W117" t="str">
        <f t="shared" si="85"/>
        <v/>
      </c>
      <c r="X117" t="str">
        <f t="shared" si="86"/>
        <v/>
      </c>
      <c r="Y117">
        <f t="shared" si="87"/>
        <v>0</v>
      </c>
      <c r="Z117" t="str">
        <f t="shared" si="88"/>
        <v/>
      </c>
      <c r="AA117">
        <f t="shared" si="89"/>
        <v>1</v>
      </c>
      <c r="AB117" t="str">
        <f t="shared" si="90"/>
        <v/>
      </c>
      <c r="AC117" t="str">
        <f>IF($AP117="Competitive",IF(J117="","",IF(J117=MAX($D117:$L117),1,0)),IF(J117="","",IF(J117=$AO117,1,0)))</f>
        <v/>
      </c>
      <c r="AD117" t="str">
        <f>IF($AP117="Competitive",IF(K117="","",IF(K117=MAX($D117:$L117),1,0)),IF(K117="","",IF(K117=$AO117,1,0)))</f>
        <v/>
      </c>
      <c r="AE117" t="str">
        <f t="shared" si="91"/>
        <v/>
      </c>
      <c r="AF117">
        <f t="shared" si="92"/>
        <v>0</v>
      </c>
      <c r="AG117">
        <f t="shared" si="93"/>
        <v>0</v>
      </c>
      <c r="AH117">
        <f t="shared" si="94"/>
        <v>1</v>
      </c>
      <c r="AI117">
        <f t="shared" si="95"/>
        <v>0</v>
      </c>
      <c r="AJ117">
        <f t="shared" si="96"/>
        <v>1</v>
      </c>
      <c r="AK117">
        <f t="shared" si="97"/>
        <v>0</v>
      </c>
      <c r="AL117">
        <f t="shared" si="98"/>
        <v>0</v>
      </c>
      <c r="AM117">
        <f t="shared" si="98"/>
        <v>0</v>
      </c>
      <c r="AN117">
        <f t="shared" si="99"/>
        <v>0</v>
      </c>
      <c r="AO117">
        <f t="shared" si="100"/>
        <v>2</v>
      </c>
      <c r="AP117" t="s">
        <v>63</v>
      </c>
      <c r="AQ117">
        <f>VLOOKUP($B117,Categories!$A$2:$O$48,2,0)</f>
        <v>0</v>
      </c>
      <c r="AR117">
        <f>VLOOKUP($B117,Categories!$A$2:$O$48,3,0)</f>
        <v>0</v>
      </c>
      <c r="AS117">
        <f>VLOOKUP($B117,Categories!$A$2:$O$48,4,0)</f>
        <v>0</v>
      </c>
      <c r="AT117">
        <f>VLOOKUP($B117,Categories!$A$2:$O$48,5,0)</f>
        <v>0</v>
      </c>
      <c r="AU117">
        <f>VLOOKUP($B117,Categories!$A$2:$O$48,6,0)</f>
        <v>0</v>
      </c>
      <c r="AV117">
        <f>VLOOKUP($B117,Categories!$A$2:$O$48,7,0)</f>
        <v>0</v>
      </c>
      <c r="AW117">
        <f>VLOOKUP($B117,Categories!$A$2:$O$48,8,0)</f>
        <v>0</v>
      </c>
      <c r="AX117">
        <f>VLOOKUP($B117,Categories!$A$2:$O$48,9,0)</f>
        <v>0</v>
      </c>
      <c r="AY117">
        <f>VLOOKUP($B117,Categories!$A$2:$O$48,10,0)</f>
        <v>0</v>
      </c>
      <c r="AZ117">
        <f>VLOOKUP($B117,Categories!$A$2:$O$48,11,0)</f>
        <v>0</v>
      </c>
      <c r="BA117">
        <f>VLOOKUP($B117,Categories!$A$2:$O$48,12,0)</f>
        <v>0</v>
      </c>
      <c r="BB117">
        <f>VLOOKUP($B117,Categories!$A$2:$O$48,13,0)</f>
        <v>0</v>
      </c>
      <c r="BC117">
        <f>VLOOKUP($B117,Categories!$A$2:$O$48,14,0)</f>
        <v>1</v>
      </c>
      <c r="BD117">
        <f>VLOOKUP($B117,Categories!$A$2:$O$48,15,0)</f>
        <v>0</v>
      </c>
      <c r="BE117">
        <f>VLOOKUP($B117,Categories!$A$2:$Z$48,16,0)</f>
        <v>1.48</v>
      </c>
      <c r="BF117">
        <f t="shared" si="101"/>
        <v>0</v>
      </c>
    </row>
    <row r="118" spans="1:58" x14ac:dyDescent="0.25">
      <c r="A118" s="1">
        <v>44953</v>
      </c>
      <c r="B118" t="s">
        <v>219</v>
      </c>
      <c r="C118" t="s">
        <v>5</v>
      </c>
      <c r="F118">
        <v>1</v>
      </c>
      <c r="H118">
        <v>2</v>
      </c>
      <c r="M118" t="str">
        <f t="shared" si="51"/>
        <v>ET</v>
      </c>
      <c r="N118" t="str">
        <f t="shared" si="77"/>
        <v/>
      </c>
      <c r="O118" t="str">
        <f t="shared" si="78"/>
        <v/>
      </c>
      <c r="P118">
        <f t="shared" si="79"/>
        <v>1</v>
      </c>
      <c r="Q118" t="str">
        <f t="shared" si="80"/>
        <v/>
      </c>
      <c r="R118">
        <f t="shared" si="81"/>
        <v>0</v>
      </c>
      <c r="S118" t="str">
        <f t="shared" si="82"/>
        <v/>
      </c>
      <c r="T118" t="str">
        <f t="shared" si="83"/>
        <v/>
      </c>
      <c r="U118" t="str">
        <f t="shared" si="83"/>
        <v/>
      </c>
      <c r="V118" t="str">
        <f t="shared" si="84"/>
        <v/>
      </c>
      <c r="W118" t="str">
        <f t="shared" si="85"/>
        <v/>
      </c>
      <c r="X118" t="str">
        <f t="shared" si="86"/>
        <v/>
      </c>
      <c r="Y118">
        <f t="shared" si="87"/>
        <v>0</v>
      </c>
      <c r="Z118" t="str">
        <f t="shared" si="88"/>
        <v/>
      </c>
      <c r="AA118">
        <f t="shared" si="89"/>
        <v>1</v>
      </c>
      <c r="AB118" t="str">
        <f t="shared" si="90"/>
        <v/>
      </c>
      <c r="AC118" t="str">
        <f>IF($AP118="Competitive",IF(J118="","",IF(J118=MAX($D118:$L118),1,0)),IF(J118="","",IF(J118=$AO118,1,0)))</f>
        <v/>
      </c>
      <c r="AD118" t="str">
        <f>IF($AP118="Competitive",IF(K118="","",IF(K118=MAX($D118:$L118),1,0)),IF(K118="","",IF(K118=$AO118,1,0)))</f>
        <v/>
      </c>
      <c r="AE118" t="str">
        <f t="shared" si="91"/>
        <v/>
      </c>
      <c r="AF118">
        <f t="shared" si="92"/>
        <v>0</v>
      </c>
      <c r="AG118">
        <f t="shared" si="93"/>
        <v>0</v>
      </c>
      <c r="AH118">
        <f t="shared" si="94"/>
        <v>1</v>
      </c>
      <c r="AI118">
        <f t="shared" si="95"/>
        <v>0</v>
      </c>
      <c r="AJ118">
        <f t="shared" si="96"/>
        <v>1</v>
      </c>
      <c r="AK118">
        <f t="shared" si="97"/>
        <v>0</v>
      </c>
      <c r="AL118">
        <f t="shared" si="98"/>
        <v>0</v>
      </c>
      <c r="AM118">
        <f t="shared" si="98"/>
        <v>0</v>
      </c>
      <c r="AN118">
        <f t="shared" si="99"/>
        <v>0</v>
      </c>
      <c r="AO118">
        <f t="shared" si="100"/>
        <v>2</v>
      </c>
      <c r="AP118" t="s">
        <v>63</v>
      </c>
      <c r="AQ118">
        <f>VLOOKUP($B118,Categories!$A$2:$O$48,2,0)</f>
        <v>0</v>
      </c>
      <c r="AR118">
        <f>VLOOKUP($B118,Categories!$A$2:$O$48,3,0)</f>
        <v>0</v>
      </c>
      <c r="AS118">
        <f>VLOOKUP($B118,Categories!$A$2:$O$48,4,0)</f>
        <v>0</v>
      </c>
      <c r="AT118">
        <f>VLOOKUP($B118,Categories!$A$2:$O$48,5,0)</f>
        <v>0</v>
      </c>
      <c r="AU118">
        <f>VLOOKUP($B118,Categories!$A$2:$O$48,6,0)</f>
        <v>0</v>
      </c>
      <c r="AV118">
        <f>VLOOKUP($B118,Categories!$A$2:$O$48,7,0)</f>
        <v>0</v>
      </c>
      <c r="AW118">
        <f>VLOOKUP($B118,Categories!$A$2:$O$48,8,0)</f>
        <v>0</v>
      </c>
      <c r="AX118">
        <f>VLOOKUP($B118,Categories!$A$2:$O$48,9,0)</f>
        <v>0</v>
      </c>
      <c r="AY118">
        <f>VLOOKUP($B118,Categories!$A$2:$O$48,10,0)</f>
        <v>0</v>
      </c>
      <c r="AZ118">
        <f>VLOOKUP($B118,Categories!$A$2:$O$48,11,0)</f>
        <v>0</v>
      </c>
      <c r="BA118">
        <f>VLOOKUP($B118,Categories!$A$2:$O$48,12,0)</f>
        <v>0</v>
      </c>
      <c r="BB118">
        <f>VLOOKUP($B118,Categories!$A$2:$O$48,13,0)</f>
        <v>1</v>
      </c>
      <c r="BC118">
        <f>VLOOKUP($B118,Categories!$A$2:$O$48,14,0)</f>
        <v>1</v>
      </c>
      <c r="BD118">
        <f>VLOOKUP($B118,Categories!$A$2:$O$48,15,0)</f>
        <v>1</v>
      </c>
      <c r="BE118">
        <f>VLOOKUP($B118,Categories!$A$2:$Z$48,16,0)</f>
        <v>2.33</v>
      </c>
      <c r="BF118">
        <f t="shared" si="101"/>
        <v>1</v>
      </c>
    </row>
    <row r="119" spans="1:58" x14ac:dyDescent="0.25">
      <c r="A119" s="1">
        <v>44953</v>
      </c>
      <c r="B119" t="s">
        <v>219</v>
      </c>
      <c r="C119" t="s">
        <v>5</v>
      </c>
      <c r="F119">
        <v>1</v>
      </c>
      <c r="H119">
        <v>2</v>
      </c>
      <c r="M119" t="str">
        <f t="shared" si="51"/>
        <v>ET</v>
      </c>
      <c r="N119" t="str">
        <f t="shared" si="77"/>
        <v/>
      </c>
      <c r="O119" t="str">
        <f t="shared" si="78"/>
        <v/>
      </c>
      <c r="P119">
        <f t="shared" si="79"/>
        <v>1</v>
      </c>
      <c r="Q119" t="str">
        <f t="shared" si="80"/>
        <v/>
      </c>
      <c r="R119">
        <f t="shared" si="81"/>
        <v>0</v>
      </c>
      <c r="S119" t="str">
        <f t="shared" si="82"/>
        <v/>
      </c>
      <c r="T119" t="str">
        <f t="shared" si="83"/>
        <v/>
      </c>
      <c r="U119" t="str">
        <f t="shared" si="83"/>
        <v/>
      </c>
      <c r="V119" t="str">
        <f t="shared" si="84"/>
        <v/>
      </c>
      <c r="W119" t="str">
        <f t="shared" si="85"/>
        <v/>
      </c>
      <c r="X119" t="str">
        <f t="shared" si="86"/>
        <v/>
      </c>
      <c r="Y119">
        <f t="shared" si="87"/>
        <v>0</v>
      </c>
      <c r="Z119" t="str">
        <f t="shared" si="88"/>
        <v/>
      </c>
      <c r="AA119">
        <f t="shared" si="89"/>
        <v>1</v>
      </c>
      <c r="AB119" t="str">
        <f t="shared" si="90"/>
        <v/>
      </c>
      <c r="AC119" t="str">
        <f>IF($AP119="Competitive",IF(J119="","",IF(J119=MAX($D119:$L119),1,0)),IF(J119="","",IF(J119=$AO119,1,0)))</f>
        <v/>
      </c>
      <c r="AD119" t="str">
        <f>IF($AP119="Competitive",IF(K119="","",IF(K119=MAX($D119:$L119),1,0)),IF(K119="","",IF(K119=$AO119,1,0)))</f>
        <v/>
      </c>
      <c r="AE119" t="str">
        <f t="shared" si="91"/>
        <v/>
      </c>
      <c r="AF119">
        <f t="shared" si="92"/>
        <v>0</v>
      </c>
      <c r="AG119">
        <f t="shared" si="93"/>
        <v>0</v>
      </c>
      <c r="AH119">
        <f t="shared" si="94"/>
        <v>1</v>
      </c>
      <c r="AI119">
        <f t="shared" si="95"/>
        <v>0</v>
      </c>
      <c r="AJ119">
        <f t="shared" si="96"/>
        <v>1</v>
      </c>
      <c r="AK119">
        <f t="shared" si="97"/>
        <v>0</v>
      </c>
      <c r="AL119">
        <f t="shared" si="98"/>
        <v>0</v>
      </c>
      <c r="AM119">
        <f t="shared" si="98"/>
        <v>0</v>
      </c>
      <c r="AN119">
        <f t="shared" si="99"/>
        <v>0</v>
      </c>
      <c r="AO119">
        <f t="shared" si="100"/>
        <v>2</v>
      </c>
      <c r="AP119" t="s">
        <v>63</v>
      </c>
      <c r="AQ119">
        <f>VLOOKUP($B119,Categories!$A$2:$O$48,2,0)</f>
        <v>0</v>
      </c>
      <c r="AR119">
        <f>VLOOKUP($B119,Categories!$A$2:$O$48,3,0)</f>
        <v>0</v>
      </c>
      <c r="AS119">
        <f>VLOOKUP($B119,Categories!$A$2:$O$48,4,0)</f>
        <v>0</v>
      </c>
      <c r="AT119">
        <f>VLOOKUP($B119,Categories!$A$2:$O$48,5,0)</f>
        <v>0</v>
      </c>
      <c r="AU119">
        <f>VLOOKUP($B119,Categories!$A$2:$O$48,6,0)</f>
        <v>0</v>
      </c>
      <c r="AV119">
        <f>VLOOKUP($B119,Categories!$A$2:$O$48,7,0)</f>
        <v>0</v>
      </c>
      <c r="AW119">
        <f>VLOOKUP($B119,Categories!$A$2:$O$48,8,0)</f>
        <v>0</v>
      </c>
      <c r="AX119">
        <f>VLOOKUP($B119,Categories!$A$2:$O$48,9,0)</f>
        <v>0</v>
      </c>
      <c r="AY119">
        <f>VLOOKUP($B119,Categories!$A$2:$O$48,10,0)</f>
        <v>0</v>
      </c>
      <c r="AZ119">
        <f>VLOOKUP($B119,Categories!$A$2:$O$48,11,0)</f>
        <v>0</v>
      </c>
      <c r="BA119">
        <f>VLOOKUP($B119,Categories!$A$2:$O$48,12,0)</f>
        <v>0</v>
      </c>
      <c r="BB119">
        <f>VLOOKUP($B119,Categories!$A$2:$O$48,13,0)</f>
        <v>1</v>
      </c>
      <c r="BC119">
        <f>VLOOKUP($B119,Categories!$A$2:$O$48,14,0)</f>
        <v>1</v>
      </c>
      <c r="BD119">
        <f>VLOOKUP($B119,Categories!$A$2:$O$48,15,0)</f>
        <v>1</v>
      </c>
      <c r="BE119">
        <f>VLOOKUP($B119,Categories!$A$2:$Z$48,16,0)</f>
        <v>2.33</v>
      </c>
      <c r="BF119">
        <f t="shared" si="101"/>
        <v>0</v>
      </c>
    </row>
    <row r="120" spans="1:58" x14ac:dyDescent="0.25">
      <c r="A120" s="1">
        <v>44953</v>
      </c>
      <c r="B120" t="s">
        <v>219</v>
      </c>
      <c r="C120" t="s">
        <v>5</v>
      </c>
      <c r="F120">
        <v>2</v>
      </c>
      <c r="H120">
        <v>2</v>
      </c>
      <c r="M120" t="str">
        <f t="shared" si="51"/>
        <v>ET</v>
      </c>
      <c r="N120" t="str">
        <f t="shared" si="77"/>
        <v/>
      </c>
      <c r="O120" t="str">
        <f t="shared" si="78"/>
        <v/>
      </c>
      <c r="P120">
        <f t="shared" si="79"/>
        <v>0</v>
      </c>
      <c r="Q120" t="str">
        <f t="shared" si="80"/>
        <v/>
      </c>
      <c r="R120">
        <f t="shared" si="81"/>
        <v>0</v>
      </c>
      <c r="S120" t="str">
        <f t="shared" si="82"/>
        <v/>
      </c>
      <c r="T120" t="str">
        <f t="shared" si="83"/>
        <v/>
      </c>
      <c r="U120" t="str">
        <f t="shared" si="83"/>
        <v/>
      </c>
      <c r="V120" t="str">
        <f t="shared" si="84"/>
        <v/>
      </c>
      <c r="W120" t="str">
        <f t="shared" si="85"/>
        <v/>
      </c>
      <c r="X120" t="str">
        <f t="shared" si="86"/>
        <v/>
      </c>
      <c r="Y120">
        <f t="shared" si="87"/>
        <v>1</v>
      </c>
      <c r="Z120" t="str">
        <f t="shared" si="88"/>
        <v/>
      </c>
      <c r="AA120">
        <f t="shared" si="89"/>
        <v>1</v>
      </c>
      <c r="AB120" t="str">
        <f t="shared" si="90"/>
        <v/>
      </c>
      <c r="AC120" t="str">
        <f>IF($AP120="Competitive",IF(J120="","",IF(J120=MAX($D120:$L120),1,0)),IF(J120="","",IF(J120=$AO120,1,0)))</f>
        <v/>
      </c>
      <c r="AD120" t="str">
        <f>IF($AP120="Competitive",IF(K120="","",IF(K120=MAX($D120:$L120),1,0)),IF(K120="","",IF(K120=$AO120,1,0)))</f>
        <v/>
      </c>
      <c r="AE120" t="str">
        <f t="shared" si="91"/>
        <v/>
      </c>
      <c r="AF120">
        <f t="shared" si="92"/>
        <v>0</v>
      </c>
      <c r="AG120">
        <f t="shared" si="93"/>
        <v>0</v>
      </c>
      <c r="AH120">
        <f t="shared" si="94"/>
        <v>1</v>
      </c>
      <c r="AI120">
        <f t="shared" si="95"/>
        <v>0</v>
      </c>
      <c r="AJ120">
        <f t="shared" si="96"/>
        <v>1</v>
      </c>
      <c r="AK120">
        <f t="shared" si="97"/>
        <v>0</v>
      </c>
      <c r="AL120">
        <f t="shared" si="98"/>
        <v>0</v>
      </c>
      <c r="AM120">
        <f t="shared" si="98"/>
        <v>0</v>
      </c>
      <c r="AN120">
        <f t="shared" si="99"/>
        <v>0</v>
      </c>
      <c r="AO120">
        <f t="shared" si="100"/>
        <v>2</v>
      </c>
      <c r="AP120" t="s">
        <v>63</v>
      </c>
      <c r="AQ120">
        <f>VLOOKUP($B120,Categories!$A$2:$O$48,2,0)</f>
        <v>0</v>
      </c>
      <c r="AR120">
        <f>VLOOKUP($B120,Categories!$A$2:$O$48,3,0)</f>
        <v>0</v>
      </c>
      <c r="AS120">
        <f>VLOOKUP($B120,Categories!$A$2:$O$48,4,0)</f>
        <v>0</v>
      </c>
      <c r="AT120">
        <f>VLOOKUP($B120,Categories!$A$2:$O$48,5,0)</f>
        <v>0</v>
      </c>
      <c r="AU120">
        <f>VLOOKUP($B120,Categories!$A$2:$O$48,6,0)</f>
        <v>0</v>
      </c>
      <c r="AV120">
        <f>VLOOKUP($B120,Categories!$A$2:$O$48,7,0)</f>
        <v>0</v>
      </c>
      <c r="AW120">
        <f>VLOOKUP($B120,Categories!$A$2:$O$48,8,0)</f>
        <v>0</v>
      </c>
      <c r="AX120">
        <f>VLOOKUP($B120,Categories!$A$2:$O$48,9,0)</f>
        <v>0</v>
      </c>
      <c r="AY120">
        <f>VLOOKUP($B120,Categories!$A$2:$O$48,10,0)</f>
        <v>0</v>
      </c>
      <c r="AZ120">
        <f>VLOOKUP($B120,Categories!$A$2:$O$48,11,0)</f>
        <v>0</v>
      </c>
      <c r="BA120">
        <f>VLOOKUP($B120,Categories!$A$2:$O$48,12,0)</f>
        <v>0</v>
      </c>
      <c r="BB120">
        <f>VLOOKUP($B120,Categories!$A$2:$O$48,13,0)</f>
        <v>1</v>
      </c>
      <c r="BC120">
        <f>VLOOKUP($B120,Categories!$A$2:$O$48,14,0)</f>
        <v>1</v>
      </c>
      <c r="BD120">
        <f>VLOOKUP($B120,Categories!$A$2:$O$48,15,0)</f>
        <v>1</v>
      </c>
      <c r="BE120">
        <f>VLOOKUP($B120,Categories!$A$2:$Z$48,16,0)</f>
        <v>2.33</v>
      </c>
      <c r="BF120">
        <f t="shared" si="101"/>
        <v>0</v>
      </c>
    </row>
    <row r="121" spans="1:58" x14ac:dyDescent="0.25">
      <c r="A121" s="1">
        <v>44953</v>
      </c>
      <c r="B121" t="s">
        <v>219</v>
      </c>
      <c r="C121" t="s">
        <v>5</v>
      </c>
      <c r="F121">
        <v>1</v>
      </c>
      <c r="H121">
        <v>2</v>
      </c>
      <c r="M121" t="str">
        <f t="shared" si="51"/>
        <v>ET</v>
      </c>
      <c r="N121" t="str">
        <f t="shared" si="77"/>
        <v/>
      </c>
      <c r="O121" t="str">
        <f t="shared" si="78"/>
        <v/>
      </c>
      <c r="P121">
        <f t="shared" si="79"/>
        <v>1</v>
      </c>
      <c r="Q121" t="str">
        <f t="shared" si="80"/>
        <v/>
      </c>
      <c r="R121">
        <f t="shared" si="81"/>
        <v>0</v>
      </c>
      <c r="S121" t="str">
        <f t="shared" si="82"/>
        <v/>
      </c>
      <c r="T121" t="str">
        <f t="shared" si="83"/>
        <v/>
      </c>
      <c r="U121" t="str">
        <f t="shared" si="83"/>
        <v/>
      </c>
      <c r="V121" t="str">
        <f t="shared" si="84"/>
        <v/>
      </c>
      <c r="W121" t="str">
        <f t="shared" si="85"/>
        <v/>
      </c>
      <c r="X121" t="str">
        <f t="shared" si="86"/>
        <v/>
      </c>
      <c r="Y121">
        <f t="shared" si="87"/>
        <v>0</v>
      </c>
      <c r="Z121" t="str">
        <f t="shared" si="88"/>
        <v/>
      </c>
      <c r="AA121">
        <f t="shared" si="89"/>
        <v>1</v>
      </c>
      <c r="AB121" t="str">
        <f t="shared" si="90"/>
        <v/>
      </c>
      <c r="AC121" t="str">
        <f>IF($AP121="Competitive",IF(J121="","",IF(J121=MAX($D121:$L121),1,0)),IF(J121="","",IF(J121=$AO121,1,0)))</f>
        <v/>
      </c>
      <c r="AD121" t="str">
        <f>IF($AP121="Competitive",IF(K121="","",IF(K121=MAX($D121:$L121),1,0)),IF(K121="","",IF(K121=$AO121,1,0)))</f>
        <v/>
      </c>
      <c r="AE121" t="str">
        <f t="shared" si="91"/>
        <v/>
      </c>
      <c r="AF121">
        <f t="shared" si="92"/>
        <v>0</v>
      </c>
      <c r="AG121">
        <f t="shared" si="93"/>
        <v>0</v>
      </c>
      <c r="AH121">
        <f t="shared" si="94"/>
        <v>1</v>
      </c>
      <c r="AI121">
        <f t="shared" si="95"/>
        <v>0</v>
      </c>
      <c r="AJ121">
        <f t="shared" si="96"/>
        <v>1</v>
      </c>
      <c r="AK121">
        <f t="shared" si="97"/>
        <v>0</v>
      </c>
      <c r="AL121">
        <f t="shared" si="98"/>
        <v>0</v>
      </c>
      <c r="AM121">
        <f t="shared" si="98"/>
        <v>0</v>
      </c>
      <c r="AN121">
        <f t="shared" si="99"/>
        <v>0</v>
      </c>
      <c r="AO121">
        <f t="shared" si="100"/>
        <v>2</v>
      </c>
      <c r="AP121" t="s">
        <v>63</v>
      </c>
      <c r="AQ121">
        <f>VLOOKUP($B121,Categories!$A$2:$O$48,2,0)</f>
        <v>0</v>
      </c>
      <c r="AR121">
        <f>VLOOKUP($B121,Categories!$A$2:$O$48,3,0)</f>
        <v>0</v>
      </c>
      <c r="AS121">
        <f>VLOOKUP($B121,Categories!$A$2:$O$48,4,0)</f>
        <v>0</v>
      </c>
      <c r="AT121">
        <f>VLOOKUP($B121,Categories!$A$2:$O$48,5,0)</f>
        <v>0</v>
      </c>
      <c r="AU121">
        <f>VLOOKUP($B121,Categories!$A$2:$O$48,6,0)</f>
        <v>0</v>
      </c>
      <c r="AV121">
        <f>VLOOKUP($B121,Categories!$A$2:$O$48,7,0)</f>
        <v>0</v>
      </c>
      <c r="AW121">
        <f>VLOOKUP($B121,Categories!$A$2:$O$48,8,0)</f>
        <v>0</v>
      </c>
      <c r="AX121">
        <f>VLOOKUP($B121,Categories!$A$2:$O$48,9,0)</f>
        <v>0</v>
      </c>
      <c r="AY121">
        <f>VLOOKUP($B121,Categories!$A$2:$O$48,10,0)</f>
        <v>0</v>
      </c>
      <c r="AZ121">
        <f>VLOOKUP($B121,Categories!$A$2:$O$48,11,0)</f>
        <v>0</v>
      </c>
      <c r="BA121">
        <f>VLOOKUP($B121,Categories!$A$2:$O$48,12,0)</f>
        <v>0</v>
      </c>
      <c r="BB121">
        <f>VLOOKUP($B121,Categories!$A$2:$O$48,13,0)</f>
        <v>1</v>
      </c>
      <c r="BC121">
        <f>VLOOKUP($B121,Categories!$A$2:$O$48,14,0)</f>
        <v>1</v>
      </c>
      <c r="BD121">
        <f>VLOOKUP($B121,Categories!$A$2:$O$48,15,0)</f>
        <v>1</v>
      </c>
      <c r="BE121">
        <f>VLOOKUP($B121,Categories!$A$2:$Z$48,16,0)</f>
        <v>2.33</v>
      </c>
      <c r="BF121">
        <f t="shared" si="101"/>
        <v>0</v>
      </c>
    </row>
    <row r="122" spans="1:58" x14ac:dyDescent="0.25">
      <c r="A122" s="1">
        <v>44953</v>
      </c>
      <c r="B122" t="s">
        <v>164</v>
      </c>
      <c r="C122" t="s">
        <v>5</v>
      </c>
      <c r="F122">
        <v>1</v>
      </c>
      <c r="H122">
        <v>2</v>
      </c>
      <c r="M122" t="str">
        <f t="shared" si="51"/>
        <v>ET</v>
      </c>
      <c r="N122" t="str">
        <f t="shared" si="77"/>
        <v/>
      </c>
      <c r="O122" t="str">
        <f t="shared" si="78"/>
        <v/>
      </c>
      <c r="P122">
        <f t="shared" si="79"/>
        <v>1</v>
      </c>
      <c r="Q122" t="str">
        <f t="shared" si="80"/>
        <v/>
      </c>
      <c r="R122">
        <f t="shared" si="81"/>
        <v>0</v>
      </c>
      <c r="S122" t="str">
        <f t="shared" si="82"/>
        <v/>
      </c>
      <c r="T122" t="str">
        <f t="shared" si="83"/>
        <v/>
      </c>
      <c r="U122" t="str">
        <f t="shared" si="83"/>
        <v/>
      </c>
      <c r="V122" t="str">
        <f t="shared" si="84"/>
        <v/>
      </c>
      <c r="W122" t="str">
        <f t="shared" si="85"/>
        <v/>
      </c>
      <c r="X122" t="str">
        <f t="shared" si="86"/>
        <v/>
      </c>
      <c r="Y122">
        <f t="shared" si="87"/>
        <v>0</v>
      </c>
      <c r="Z122" t="str">
        <f t="shared" si="88"/>
        <v/>
      </c>
      <c r="AA122">
        <f t="shared" si="89"/>
        <v>1</v>
      </c>
      <c r="AB122" t="str">
        <f t="shared" si="90"/>
        <v/>
      </c>
      <c r="AC122" t="str">
        <f>IF($AP122="Competitive",IF(J122="","",IF(J122=MAX($D122:$L122),1,0)),IF(J122="","",IF(J122=$AO122,1,0)))</f>
        <v/>
      </c>
      <c r="AD122" t="str">
        <f>IF($AP122="Competitive",IF(K122="","",IF(K122=MAX($D122:$L122),1,0)),IF(K122="","",IF(K122=$AO122,1,0)))</f>
        <v/>
      </c>
      <c r="AE122" t="str">
        <f t="shared" si="91"/>
        <v/>
      </c>
      <c r="AF122">
        <f t="shared" si="92"/>
        <v>0</v>
      </c>
      <c r="AG122">
        <f t="shared" si="93"/>
        <v>0</v>
      </c>
      <c r="AH122">
        <f t="shared" si="94"/>
        <v>1</v>
      </c>
      <c r="AI122">
        <f t="shared" si="95"/>
        <v>0</v>
      </c>
      <c r="AJ122">
        <f t="shared" si="96"/>
        <v>1</v>
      </c>
      <c r="AK122">
        <f t="shared" si="97"/>
        <v>0</v>
      </c>
      <c r="AL122">
        <f t="shared" si="98"/>
        <v>0</v>
      </c>
      <c r="AM122">
        <f t="shared" si="98"/>
        <v>0</v>
      </c>
      <c r="AN122">
        <f t="shared" si="99"/>
        <v>0</v>
      </c>
      <c r="AO122">
        <f t="shared" si="100"/>
        <v>2</v>
      </c>
      <c r="AP122" t="s">
        <v>63</v>
      </c>
      <c r="AQ122">
        <f>VLOOKUP($B122,Categories!$A$2:$O$48,2,0)</f>
        <v>0</v>
      </c>
      <c r="AR122">
        <f>VLOOKUP($B122,Categories!$A$2:$O$48,3,0)</f>
        <v>0</v>
      </c>
      <c r="AS122">
        <f>VLOOKUP($B122,Categories!$A$2:$O$48,4,0)</f>
        <v>0</v>
      </c>
      <c r="AT122">
        <f>VLOOKUP($B122,Categories!$A$2:$O$48,5,0)</f>
        <v>0</v>
      </c>
      <c r="AU122">
        <f>VLOOKUP($B122,Categories!$A$2:$O$48,6,0)</f>
        <v>0</v>
      </c>
      <c r="AV122">
        <f>VLOOKUP($B122,Categories!$A$2:$O$48,7,0)</f>
        <v>0</v>
      </c>
      <c r="AW122">
        <f>VLOOKUP($B122,Categories!$A$2:$O$48,8,0)</f>
        <v>0</v>
      </c>
      <c r="AX122">
        <f>VLOOKUP($B122,Categories!$A$2:$O$48,9,0)</f>
        <v>0</v>
      </c>
      <c r="AY122">
        <f>VLOOKUP($B122,Categories!$A$2:$O$48,10,0)</f>
        <v>0</v>
      </c>
      <c r="AZ122">
        <f>VLOOKUP($B122,Categories!$A$2:$O$48,11,0)</f>
        <v>0</v>
      </c>
      <c r="BA122">
        <f>VLOOKUP($B122,Categories!$A$2:$O$48,12,0)</f>
        <v>0</v>
      </c>
      <c r="BB122">
        <f>VLOOKUP($B122,Categories!$A$2:$O$48,13,0)</f>
        <v>0</v>
      </c>
      <c r="BC122">
        <f>VLOOKUP($B122,Categories!$A$2:$O$48,14,0)</f>
        <v>1</v>
      </c>
      <c r="BD122">
        <f>VLOOKUP($B122,Categories!$A$2:$O$48,15,0)</f>
        <v>0</v>
      </c>
      <c r="BE122">
        <f>VLOOKUP($B122,Categories!$A$2:$Z$48,16,0)</f>
        <v>1.48</v>
      </c>
      <c r="BF122">
        <f t="shared" si="101"/>
        <v>0</v>
      </c>
    </row>
    <row r="123" spans="1:58" x14ac:dyDescent="0.25">
      <c r="A123" s="1">
        <v>45002</v>
      </c>
      <c r="B123" t="s">
        <v>160</v>
      </c>
      <c r="C123" t="s">
        <v>5</v>
      </c>
      <c r="F123">
        <v>1</v>
      </c>
      <c r="H123">
        <v>2</v>
      </c>
      <c r="M123" t="str">
        <f t="shared" si="51"/>
        <v>ET</v>
      </c>
      <c r="N123" t="str">
        <f t="shared" si="77"/>
        <v/>
      </c>
      <c r="O123" t="str">
        <f t="shared" si="78"/>
        <v/>
      </c>
      <c r="P123">
        <f t="shared" si="79"/>
        <v>1</v>
      </c>
      <c r="Q123" t="str">
        <f t="shared" si="80"/>
        <v/>
      </c>
      <c r="R123">
        <f t="shared" si="81"/>
        <v>0</v>
      </c>
      <c r="S123" t="str">
        <f t="shared" si="82"/>
        <v/>
      </c>
      <c r="T123" t="str">
        <f t="shared" si="83"/>
        <v/>
      </c>
      <c r="U123" t="str">
        <f t="shared" si="83"/>
        <v/>
      </c>
      <c r="V123" t="str">
        <f t="shared" si="84"/>
        <v/>
      </c>
      <c r="W123" t="str">
        <f t="shared" si="85"/>
        <v/>
      </c>
      <c r="X123" t="str">
        <f t="shared" si="86"/>
        <v/>
      </c>
      <c r="Y123">
        <f t="shared" si="87"/>
        <v>0</v>
      </c>
      <c r="Z123" t="str">
        <f t="shared" si="88"/>
        <v/>
      </c>
      <c r="AA123">
        <f t="shared" si="89"/>
        <v>1</v>
      </c>
      <c r="AB123" t="str">
        <f t="shared" si="90"/>
        <v/>
      </c>
      <c r="AC123" t="str">
        <f>IF($AP123="Competitive",IF(J123="","",IF(J123=MAX($D123:$L123),1,0)),IF(J123="","",IF(J123=$AO123,1,0)))</f>
        <v/>
      </c>
      <c r="AD123" t="str">
        <f>IF($AP123="Competitive",IF(K123="","",IF(K123=MAX($D123:$L123),1,0)),IF(K123="","",IF(K123=$AO123,1,0)))</f>
        <v/>
      </c>
      <c r="AE123" t="str">
        <f t="shared" si="91"/>
        <v/>
      </c>
      <c r="AF123">
        <f t="shared" si="92"/>
        <v>0</v>
      </c>
      <c r="AG123">
        <f t="shared" si="93"/>
        <v>0</v>
      </c>
      <c r="AH123">
        <f t="shared" si="94"/>
        <v>1</v>
      </c>
      <c r="AI123">
        <f t="shared" si="95"/>
        <v>0</v>
      </c>
      <c r="AJ123">
        <f t="shared" si="96"/>
        <v>1</v>
      </c>
      <c r="AK123">
        <f t="shared" si="97"/>
        <v>0</v>
      </c>
      <c r="AL123">
        <f t="shared" si="98"/>
        <v>0</v>
      </c>
      <c r="AM123">
        <f t="shared" si="98"/>
        <v>0</v>
      </c>
      <c r="AN123">
        <f t="shared" si="99"/>
        <v>0</v>
      </c>
      <c r="AO123">
        <f t="shared" si="100"/>
        <v>2</v>
      </c>
      <c r="AP123" t="s">
        <v>63</v>
      </c>
      <c r="AQ123">
        <f>VLOOKUP($B123,Categories!$A$2:$O$48,2,0)</f>
        <v>0</v>
      </c>
      <c r="AR123">
        <f>VLOOKUP($B123,Categories!$A$2:$O$48,3,0)</f>
        <v>0</v>
      </c>
      <c r="AS123">
        <f>VLOOKUP($B123,Categories!$A$2:$O$48,4,0)</f>
        <v>0</v>
      </c>
      <c r="AT123">
        <f>VLOOKUP($B123,Categories!$A$2:$O$48,5,0)</f>
        <v>0</v>
      </c>
      <c r="AU123">
        <f>VLOOKUP($B123,Categories!$A$2:$O$48,6,0)</f>
        <v>0</v>
      </c>
      <c r="AV123">
        <f>VLOOKUP($B123,Categories!$A$2:$O$48,7,0)</f>
        <v>0</v>
      </c>
      <c r="AW123">
        <f>VLOOKUP($B123,Categories!$A$2:$O$48,8,0)</f>
        <v>0</v>
      </c>
      <c r="AX123">
        <f>VLOOKUP($B123,Categories!$A$2:$O$48,9,0)</f>
        <v>0</v>
      </c>
      <c r="AY123">
        <f>VLOOKUP($B123,Categories!$A$2:$O$48,10,0)</f>
        <v>0</v>
      </c>
      <c r="AZ123">
        <f>VLOOKUP($B123,Categories!$A$2:$O$48,11,0)</f>
        <v>1</v>
      </c>
      <c r="BA123">
        <f>VLOOKUP($B123,Categories!$A$2:$O$48,12,0)</f>
        <v>0</v>
      </c>
      <c r="BB123">
        <f>VLOOKUP($B123,Categories!$A$2:$O$48,13,0)</f>
        <v>1</v>
      </c>
      <c r="BC123">
        <f>VLOOKUP($B123,Categories!$A$2:$O$48,14,0)</f>
        <v>0</v>
      </c>
      <c r="BD123">
        <f>VLOOKUP($B123,Categories!$A$2:$O$48,15,0)</f>
        <v>1</v>
      </c>
      <c r="BE123">
        <f>VLOOKUP($B123,Categories!$A$2:$Z$48,16,0)</f>
        <v>2.38</v>
      </c>
      <c r="BF123">
        <f t="shared" si="101"/>
        <v>1</v>
      </c>
    </row>
    <row r="124" spans="1:58" x14ac:dyDescent="0.25">
      <c r="A124" s="1">
        <v>45002</v>
      </c>
      <c r="B124" t="s">
        <v>160</v>
      </c>
      <c r="C124" t="s">
        <v>5</v>
      </c>
      <c r="F124">
        <v>1</v>
      </c>
      <c r="H124">
        <v>2</v>
      </c>
      <c r="M124" t="str">
        <f t="shared" si="51"/>
        <v>ET</v>
      </c>
      <c r="N124" t="str">
        <f t="shared" si="77"/>
        <v/>
      </c>
      <c r="O124" t="str">
        <f t="shared" si="78"/>
        <v/>
      </c>
      <c r="P124">
        <f t="shared" si="79"/>
        <v>1</v>
      </c>
      <c r="Q124" t="str">
        <f t="shared" si="80"/>
        <v/>
      </c>
      <c r="R124">
        <f t="shared" si="81"/>
        <v>0</v>
      </c>
      <c r="S124" t="str">
        <f t="shared" si="82"/>
        <v/>
      </c>
      <c r="T124" t="str">
        <f t="shared" si="83"/>
        <v/>
      </c>
      <c r="U124" t="str">
        <f t="shared" si="83"/>
        <v/>
      </c>
      <c r="V124" t="str">
        <f t="shared" si="84"/>
        <v/>
      </c>
      <c r="W124" t="str">
        <f t="shared" si="85"/>
        <v/>
      </c>
      <c r="X124" t="str">
        <f t="shared" si="86"/>
        <v/>
      </c>
      <c r="Y124">
        <f t="shared" si="87"/>
        <v>0</v>
      </c>
      <c r="Z124" t="str">
        <f t="shared" si="88"/>
        <v/>
      </c>
      <c r="AA124">
        <f t="shared" si="89"/>
        <v>1</v>
      </c>
      <c r="AB124" t="str">
        <f t="shared" si="90"/>
        <v/>
      </c>
      <c r="AC124" t="str">
        <f>IF($AP124="Competitive",IF(J124="","",IF(J124=MAX($D124:$L124),1,0)),IF(J124="","",IF(J124=$AO124,1,0)))</f>
        <v/>
      </c>
      <c r="AD124" t="str">
        <f>IF($AP124="Competitive",IF(K124="","",IF(K124=MAX($D124:$L124),1,0)),IF(K124="","",IF(K124=$AO124,1,0)))</f>
        <v/>
      </c>
      <c r="AE124" t="str">
        <f t="shared" si="91"/>
        <v/>
      </c>
      <c r="AF124">
        <f t="shared" si="92"/>
        <v>0</v>
      </c>
      <c r="AG124">
        <f t="shared" si="93"/>
        <v>0</v>
      </c>
      <c r="AH124">
        <f t="shared" si="94"/>
        <v>1</v>
      </c>
      <c r="AI124">
        <f t="shared" si="95"/>
        <v>0</v>
      </c>
      <c r="AJ124">
        <f t="shared" si="96"/>
        <v>1</v>
      </c>
      <c r="AK124">
        <f t="shared" si="97"/>
        <v>0</v>
      </c>
      <c r="AL124">
        <f t="shared" si="98"/>
        <v>0</v>
      </c>
      <c r="AM124">
        <f t="shared" si="98"/>
        <v>0</v>
      </c>
      <c r="AN124">
        <f t="shared" si="99"/>
        <v>0</v>
      </c>
      <c r="AO124">
        <f t="shared" si="100"/>
        <v>2</v>
      </c>
      <c r="AP124" t="s">
        <v>63</v>
      </c>
      <c r="AQ124">
        <f>VLOOKUP($B124,Categories!$A$2:$O$48,2,0)</f>
        <v>0</v>
      </c>
      <c r="AR124">
        <f>VLOOKUP($B124,Categories!$A$2:$O$48,3,0)</f>
        <v>0</v>
      </c>
      <c r="AS124">
        <f>VLOOKUP($B124,Categories!$A$2:$O$48,4,0)</f>
        <v>0</v>
      </c>
      <c r="AT124">
        <f>VLOOKUP($B124,Categories!$A$2:$O$48,5,0)</f>
        <v>0</v>
      </c>
      <c r="AU124">
        <f>VLOOKUP($B124,Categories!$A$2:$O$48,6,0)</f>
        <v>0</v>
      </c>
      <c r="AV124">
        <f>VLOOKUP($B124,Categories!$A$2:$O$48,7,0)</f>
        <v>0</v>
      </c>
      <c r="AW124">
        <f>VLOOKUP($B124,Categories!$A$2:$O$48,8,0)</f>
        <v>0</v>
      </c>
      <c r="AX124">
        <f>VLOOKUP($B124,Categories!$A$2:$O$48,9,0)</f>
        <v>0</v>
      </c>
      <c r="AY124">
        <f>VLOOKUP($B124,Categories!$A$2:$O$48,10,0)</f>
        <v>0</v>
      </c>
      <c r="AZ124">
        <f>VLOOKUP($B124,Categories!$A$2:$O$48,11,0)</f>
        <v>1</v>
      </c>
      <c r="BA124">
        <f>VLOOKUP($B124,Categories!$A$2:$O$48,12,0)</f>
        <v>0</v>
      </c>
      <c r="BB124">
        <f>VLOOKUP($B124,Categories!$A$2:$O$48,13,0)</f>
        <v>1</v>
      </c>
      <c r="BC124">
        <f>VLOOKUP($B124,Categories!$A$2:$O$48,14,0)</f>
        <v>0</v>
      </c>
      <c r="BD124">
        <f>VLOOKUP($B124,Categories!$A$2:$O$48,15,0)</f>
        <v>1</v>
      </c>
      <c r="BE124">
        <f>VLOOKUP($B124,Categories!$A$2:$Z$48,16,0)</f>
        <v>2.38</v>
      </c>
      <c r="BF124">
        <f t="shared" si="101"/>
        <v>0</v>
      </c>
    </row>
    <row r="125" spans="1:58" x14ac:dyDescent="0.25">
      <c r="A125" s="1">
        <v>45218</v>
      </c>
      <c r="B125" t="s">
        <v>221</v>
      </c>
      <c r="C125" t="s">
        <v>5</v>
      </c>
      <c r="E125">
        <v>3</v>
      </c>
      <c r="F125">
        <v>2</v>
      </c>
      <c r="H125">
        <v>1</v>
      </c>
      <c r="M125" t="str">
        <f t="shared" si="51"/>
        <v>HET</v>
      </c>
      <c r="N125" t="str">
        <f t="shared" si="77"/>
        <v/>
      </c>
      <c r="O125">
        <f t="shared" si="78"/>
        <v>0</v>
      </c>
      <c r="P125">
        <f t="shared" si="79"/>
        <v>0</v>
      </c>
      <c r="Q125" t="str">
        <f t="shared" si="80"/>
        <v/>
      </c>
      <c r="R125">
        <f t="shared" si="81"/>
        <v>1</v>
      </c>
      <c r="S125" t="str">
        <f t="shared" si="82"/>
        <v/>
      </c>
      <c r="T125" t="str">
        <f t="shared" si="83"/>
        <v/>
      </c>
      <c r="U125" t="str">
        <f t="shared" si="83"/>
        <v/>
      </c>
      <c r="V125" t="str">
        <f t="shared" si="84"/>
        <v/>
      </c>
      <c r="W125" t="str">
        <f t="shared" si="85"/>
        <v/>
      </c>
      <c r="X125">
        <f t="shared" si="86"/>
        <v>1</v>
      </c>
      <c r="Y125">
        <f t="shared" si="87"/>
        <v>0</v>
      </c>
      <c r="Z125" t="str">
        <f t="shared" si="88"/>
        <v/>
      </c>
      <c r="AA125">
        <f t="shared" si="89"/>
        <v>0</v>
      </c>
      <c r="AB125" t="str">
        <f t="shared" si="90"/>
        <v/>
      </c>
      <c r="AC125" t="str">
        <f>IF($AP125="Competitive",IF(J125="","",IF(J125=MAX($D125:$L125),1,0)),IF(J125="","",IF(J125=$AO125,1,0)))</f>
        <v/>
      </c>
      <c r="AD125" t="str">
        <f>IF($AP125="Competitive",IF(K125="","",IF(K125=MAX($D125:$L125),1,0)),IF(K125="","",IF(K125=$AO125,1,0)))</f>
        <v/>
      </c>
      <c r="AE125" t="str">
        <f t="shared" si="91"/>
        <v/>
      </c>
      <c r="AF125">
        <f t="shared" si="92"/>
        <v>0</v>
      </c>
      <c r="AG125">
        <f t="shared" si="93"/>
        <v>1</v>
      </c>
      <c r="AH125">
        <f t="shared" si="94"/>
        <v>1</v>
      </c>
      <c r="AI125">
        <f t="shared" si="95"/>
        <v>0</v>
      </c>
      <c r="AJ125">
        <f t="shared" si="96"/>
        <v>1</v>
      </c>
      <c r="AK125">
        <f t="shared" si="97"/>
        <v>0</v>
      </c>
      <c r="AL125">
        <f t="shared" si="98"/>
        <v>0</v>
      </c>
      <c r="AM125">
        <f t="shared" si="98"/>
        <v>0</v>
      </c>
      <c r="AN125">
        <f t="shared" si="99"/>
        <v>0</v>
      </c>
      <c r="AO125">
        <f t="shared" si="100"/>
        <v>3</v>
      </c>
      <c r="AP125" t="s">
        <v>63</v>
      </c>
      <c r="AQ125">
        <f>VLOOKUP($B125,Categories!$A$2:$O$48,2,0)</f>
        <v>0</v>
      </c>
      <c r="AR125">
        <f>VLOOKUP($B125,Categories!$A$2:$O$48,3,0)</f>
        <v>1</v>
      </c>
      <c r="AS125">
        <f>VLOOKUP($B125,Categories!$A$2:$O$48,4,0)</f>
        <v>0</v>
      </c>
      <c r="AT125">
        <f>VLOOKUP($B125,Categories!$A$2:$O$48,5,0)</f>
        <v>0</v>
      </c>
      <c r="AU125">
        <f>VLOOKUP($B125,Categories!$A$2:$O$48,6,0)</f>
        <v>1</v>
      </c>
      <c r="AV125">
        <f>VLOOKUP($B125,Categories!$A$2:$O$48,7,0)</f>
        <v>0</v>
      </c>
      <c r="AW125">
        <f>VLOOKUP($B125,Categories!$A$2:$O$48,8,0)</f>
        <v>1</v>
      </c>
      <c r="AX125">
        <f>VLOOKUP($B125,Categories!$A$2:$O$48,9,0)</f>
        <v>0</v>
      </c>
      <c r="AY125">
        <f>VLOOKUP($B125,Categories!$A$2:$O$48,10,0)</f>
        <v>1</v>
      </c>
      <c r="AZ125">
        <f>VLOOKUP($B125,Categories!$A$2:$O$48,11,0)</f>
        <v>0</v>
      </c>
      <c r="BA125">
        <f>VLOOKUP($B125,Categories!$A$2:$O$48,12,0)</f>
        <v>0</v>
      </c>
      <c r="BB125">
        <f>VLOOKUP($B125,Categories!$A$2:$O$48,13,0)</f>
        <v>1</v>
      </c>
      <c r="BC125">
        <f>VLOOKUP($B125,Categories!$A$2:$O$48,14,0)</f>
        <v>1</v>
      </c>
      <c r="BD125">
        <f>VLOOKUP($B125,Categories!$A$2:$O$48,15,0)</f>
        <v>0</v>
      </c>
      <c r="BE125">
        <f>VLOOKUP($B125,Categories!$A$2:$Z$48,16,0)</f>
        <v>3.03</v>
      </c>
      <c r="BF125">
        <f t="shared" si="101"/>
        <v>1</v>
      </c>
    </row>
    <row r="126" spans="1:58" x14ac:dyDescent="0.25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M126" t="str">
        <f t="shared" si="51"/>
        <v>HLT</v>
      </c>
      <c r="N126" t="str">
        <f t="shared" si="77"/>
        <v/>
      </c>
      <c r="O126">
        <f t="shared" si="78"/>
        <v>0</v>
      </c>
      <c r="P126" t="str">
        <f t="shared" si="79"/>
        <v/>
      </c>
      <c r="Q126">
        <f t="shared" si="80"/>
        <v>0</v>
      </c>
      <c r="R126">
        <f t="shared" si="81"/>
        <v>1</v>
      </c>
      <c r="S126" t="str">
        <f t="shared" si="82"/>
        <v/>
      </c>
      <c r="T126" t="str">
        <f t="shared" si="83"/>
        <v/>
      </c>
      <c r="U126" t="str">
        <f t="shared" si="83"/>
        <v/>
      </c>
      <c r="V126" t="str">
        <f t="shared" si="84"/>
        <v/>
      </c>
      <c r="W126" t="str">
        <f t="shared" si="85"/>
        <v/>
      </c>
      <c r="X126">
        <f t="shared" si="86"/>
        <v>1</v>
      </c>
      <c r="Y126" t="str">
        <f t="shared" si="87"/>
        <v/>
      </c>
      <c r="Z126">
        <f t="shared" si="88"/>
        <v>1</v>
      </c>
      <c r="AA126">
        <f t="shared" si="89"/>
        <v>0</v>
      </c>
      <c r="AB126" t="str">
        <f t="shared" si="90"/>
        <v/>
      </c>
      <c r="AC126" t="str">
        <f>IF($AP126="Competitive",IF(J126="","",IF(J126=MAX($D126:$L126),1,0)),IF(J126="","",IF(J126=$AO126,1,0)))</f>
        <v/>
      </c>
      <c r="AD126" t="str">
        <f>IF($AP126="Competitive",IF(K126="","",IF(K126=MAX($D126:$L126),1,0)),IF(K126="","",IF(K126=$AO126,1,0)))</f>
        <v/>
      </c>
      <c r="AE126" t="str">
        <f t="shared" si="91"/>
        <v/>
      </c>
      <c r="AF126">
        <f t="shared" si="92"/>
        <v>0</v>
      </c>
      <c r="AG126">
        <f t="shared" si="93"/>
        <v>1</v>
      </c>
      <c r="AH126">
        <f t="shared" si="94"/>
        <v>0</v>
      </c>
      <c r="AI126">
        <f t="shared" si="95"/>
        <v>1</v>
      </c>
      <c r="AJ126">
        <f t="shared" si="96"/>
        <v>1</v>
      </c>
      <c r="AK126">
        <f t="shared" si="97"/>
        <v>0</v>
      </c>
      <c r="AL126">
        <f t="shared" si="98"/>
        <v>0</v>
      </c>
      <c r="AM126">
        <f t="shared" si="98"/>
        <v>0</v>
      </c>
      <c r="AN126">
        <f t="shared" si="99"/>
        <v>0</v>
      </c>
      <c r="AO126">
        <f t="shared" si="100"/>
        <v>3</v>
      </c>
      <c r="AP126" t="s">
        <v>63</v>
      </c>
      <c r="AQ126">
        <f>VLOOKUP($B126,Categories!$A$2:$O$48,2,0)</f>
        <v>0</v>
      </c>
      <c r="AR126">
        <f>VLOOKUP($B126,Categories!$A$2:$O$48,3,0)</f>
        <v>0</v>
      </c>
      <c r="AS126">
        <f>VLOOKUP($B126,Categories!$A$2:$O$48,4,0)</f>
        <v>0</v>
      </c>
      <c r="AT126">
        <f>VLOOKUP($B126,Categories!$A$2:$O$48,5,0)</f>
        <v>0</v>
      </c>
      <c r="AU126">
        <f>VLOOKUP($B126,Categories!$A$2:$O$48,6,0)</f>
        <v>0</v>
      </c>
      <c r="AV126">
        <f>VLOOKUP($B126,Categories!$A$2:$O$48,7,0)</f>
        <v>0</v>
      </c>
      <c r="AW126">
        <f>VLOOKUP($B126,Categories!$A$2:$O$48,8,0)</f>
        <v>0</v>
      </c>
      <c r="AX126">
        <f>VLOOKUP($B126,Categories!$A$2:$O$48,9,0)</f>
        <v>0</v>
      </c>
      <c r="AY126">
        <f>VLOOKUP($B126,Categories!$A$2:$O$48,10,0)</f>
        <v>0</v>
      </c>
      <c r="AZ126">
        <f>VLOOKUP($B126,Categories!$A$2:$O$48,11,0)</f>
        <v>1</v>
      </c>
      <c r="BA126">
        <f>VLOOKUP($B126,Categories!$A$2:$O$48,12,0)</f>
        <v>0</v>
      </c>
      <c r="BB126">
        <f>VLOOKUP($B126,Categories!$A$2:$O$48,13,0)</f>
        <v>1</v>
      </c>
      <c r="BC126">
        <f>VLOOKUP($B126,Categories!$A$2:$O$48,14,0)</f>
        <v>0</v>
      </c>
      <c r="BD126">
        <f>VLOOKUP($B126,Categories!$A$2:$O$48,15,0)</f>
        <v>1</v>
      </c>
      <c r="BE126">
        <f>VLOOKUP($B126,Categories!$A$2:$Z$48,16,0)</f>
        <v>2.38</v>
      </c>
      <c r="BF126">
        <f t="shared" si="101"/>
        <v>1</v>
      </c>
    </row>
    <row r="127" spans="1:58" x14ac:dyDescent="0.25">
      <c r="A127" s="1">
        <v>45238</v>
      </c>
      <c r="B127" t="s">
        <v>160</v>
      </c>
      <c r="C127" t="s">
        <v>5</v>
      </c>
      <c r="E127">
        <v>3</v>
      </c>
      <c r="G127">
        <v>3</v>
      </c>
      <c r="H127">
        <v>1</v>
      </c>
      <c r="M127" t="str">
        <f t="shared" si="51"/>
        <v>HLT</v>
      </c>
      <c r="N127" t="str">
        <f t="shared" si="77"/>
        <v/>
      </c>
      <c r="O127">
        <f t="shared" si="78"/>
        <v>0</v>
      </c>
      <c r="P127" t="str">
        <f t="shared" si="79"/>
        <v/>
      </c>
      <c r="Q127">
        <f t="shared" si="80"/>
        <v>0</v>
      </c>
      <c r="R127">
        <f t="shared" si="81"/>
        <v>1</v>
      </c>
      <c r="S127" t="str">
        <f t="shared" si="82"/>
        <v/>
      </c>
      <c r="T127" t="str">
        <f t="shared" si="83"/>
        <v/>
      </c>
      <c r="U127" t="str">
        <f t="shared" si="83"/>
        <v/>
      </c>
      <c r="V127" t="str">
        <f t="shared" si="84"/>
        <v/>
      </c>
      <c r="W127" t="str">
        <f t="shared" si="85"/>
        <v/>
      </c>
      <c r="X127">
        <f t="shared" si="86"/>
        <v>1</v>
      </c>
      <c r="Y127" t="str">
        <f t="shared" si="87"/>
        <v/>
      </c>
      <c r="Z127">
        <f t="shared" si="88"/>
        <v>1</v>
      </c>
      <c r="AA127">
        <f t="shared" si="89"/>
        <v>0</v>
      </c>
      <c r="AB127" t="str">
        <f t="shared" si="90"/>
        <v/>
      </c>
      <c r="AC127" t="str">
        <f>IF($AP127="Competitive",IF(J127="","",IF(J127=MAX($D127:$L127),1,0)),IF(J127="","",IF(J127=$AO127,1,0)))</f>
        <v/>
      </c>
      <c r="AD127" t="str">
        <f>IF($AP127="Competitive",IF(K127="","",IF(K127=MAX($D127:$L127),1,0)),IF(K127="","",IF(K127=$AO127,1,0)))</f>
        <v/>
      </c>
      <c r="AE127" t="str">
        <f t="shared" si="91"/>
        <v/>
      </c>
      <c r="AF127">
        <f t="shared" si="92"/>
        <v>0</v>
      </c>
      <c r="AG127">
        <f t="shared" si="93"/>
        <v>1</v>
      </c>
      <c r="AH127">
        <f t="shared" si="94"/>
        <v>0</v>
      </c>
      <c r="AI127">
        <f t="shared" si="95"/>
        <v>1</v>
      </c>
      <c r="AJ127">
        <f t="shared" si="96"/>
        <v>1</v>
      </c>
      <c r="AK127">
        <f t="shared" si="97"/>
        <v>0</v>
      </c>
      <c r="AL127">
        <f t="shared" si="98"/>
        <v>0</v>
      </c>
      <c r="AM127">
        <f t="shared" si="98"/>
        <v>0</v>
      </c>
      <c r="AN127">
        <f t="shared" si="99"/>
        <v>0</v>
      </c>
      <c r="AO127">
        <f t="shared" si="100"/>
        <v>3</v>
      </c>
      <c r="AP127" t="s">
        <v>63</v>
      </c>
      <c r="AQ127">
        <f>VLOOKUP($B127,Categories!$A$2:$O$48,2,0)</f>
        <v>0</v>
      </c>
      <c r="AR127">
        <f>VLOOKUP($B127,Categories!$A$2:$O$48,3,0)</f>
        <v>0</v>
      </c>
      <c r="AS127">
        <f>VLOOKUP($B127,Categories!$A$2:$O$48,4,0)</f>
        <v>0</v>
      </c>
      <c r="AT127">
        <f>VLOOKUP($B127,Categories!$A$2:$O$48,5,0)</f>
        <v>0</v>
      </c>
      <c r="AU127">
        <f>VLOOKUP($B127,Categories!$A$2:$O$48,6,0)</f>
        <v>0</v>
      </c>
      <c r="AV127">
        <f>VLOOKUP($B127,Categories!$A$2:$O$48,7,0)</f>
        <v>0</v>
      </c>
      <c r="AW127">
        <f>VLOOKUP($B127,Categories!$A$2:$O$48,8,0)</f>
        <v>0</v>
      </c>
      <c r="AX127">
        <f>VLOOKUP($B127,Categories!$A$2:$O$48,9,0)</f>
        <v>0</v>
      </c>
      <c r="AY127">
        <f>VLOOKUP($B127,Categories!$A$2:$O$48,10,0)</f>
        <v>0</v>
      </c>
      <c r="AZ127">
        <f>VLOOKUP($B127,Categories!$A$2:$O$48,11,0)</f>
        <v>1</v>
      </c>
      <c r="BA127">
        <f>VLOOKUP($B127,Categories!$A$2:$O$48,12,0)</f>
        <v>0</v>
      </c>
      <c r="BB127">
        <f>VLOOKUP($B127,Categories!$A$2:$O$48,13,0)</f>
        <v>1</v>
      </c>
      <c r="BC127">
        <f>VLOOKUP($B127,Categories!$A$2:$O$48,14,0)</f>
        <v>0</v>
      </c>
      <c r="BD127">
        <f>VLOOKUP($B127,Categories!$A$2:$O$48,15,0)</f>
        <v>1</v>
      </c>
      <c r="BE127">
        <f>VLOOKUP($B127,Categories!$A$2:$Z$48,16,0)</f>
        <v>2.38</v>
      </c>
      <c r="BF127">
        <f t="shared" si="101"/>
        <v>0</v>
      </c>
    </row>
    <row r="128" spans="1:58" x14ac:dyDescent="0.25">
      <c r="A128" s="1">
        <v>45238</v>
      </c>
      <c r="B128" t="s">
        <v>160</v>
      </c>
      <c r="C128" t="s">
        <v>5</v>
      </c>
      <c r="E128">
        <v>1</v>
      </c>
      <c r="G128">
        <v>3</v>
      </c>
      <c r="H128">
        <v>3</v>
      </c>
      <c r="M128" t="str">
        <f t="shared" si="51"/>
        <v>HLT</v>
      </c>
      <c r="N128" t="str">
        <f t="shared" si="77"/>
        <v/>
      </c>
      <c r="O128">
        <f t="shared" si="78"/>
        <v>1</v>
      </c>
      <c r="P128" t="str">
        <f t="shared" si="79"/>
        <v/>
      </c>
      <c r="Q128">
        <f t="shared" si="80"/>
        <v>0</v>
      </c>
      <c r="R128">
        <f t="shared" si="81"/>
        <v>0</v>
      </c>
      <c r="S128" t="str">
        <f t="shared" si="82"/>
        <v/>
      </c>
      <c r="T128" t="str">
        <f t="shared" si="83"/>
        <v/>
      </c>
      <c r="U128" t="str">
        <f t="shared" si="83"/>
        <v/>
      </c>
      <c r="V128" t="str">
        <f t="shared" si="84"/>
        <v/>
      </c>
      <c r="W128" t="str">
        <f t="shared" si="85"/>
        <v/>
      </c>
      <c r="X128">
        <f t="shared" si="86"/>
        <v>0</v>
      </c>
      <c r="Y128" t="str">
        <f t="shared" si="87"/>
        <v/>
      </c>
      <c r="Z128">
        <f t="shared" si="88"/>
        <v>1</v>
      </c>
      <c r="AA128">
        <f t="shared" si="89"/>
        <v>1</v>
      </c>
      <c r="AB128" t="str">
        <f t="shared" si="90"/>
        <v/>
      </c>
      <c r="AC128" t="str">
        <f>IF($AP128="Competitive",IF(J128="","",IF(J128=MAX($D128:$L128),1,0)),IF(J128="","",IF(J128=$AO128,1,0)))</f>
        <v/>
      </c>
      <c r="AD128" t="str">
        <f>IF($AP128="Competitive",IF(K128="","",IF(K128=MAX($D128:$L128),1,0)),IF(K128="","",IF(K128=$AO128,1,0)))</f>
        <v/>
      </c>
      <c r="AE128" t="str">
        <f t="shared" si="91"/>
        <v/>
      </c>
      <c r="AF128">
        <f t="shared" si="92"/>
        <v>0</v>
      </c>
      <c r="AG128">
        <f t="shared" si="93"/>
        <v>1</v>
      </c>
      <c r="AH128">
        <f t="shared" si="94"/>
        <v>0</v>
      </c>
      <c r="AI128">
        <f t="shared" si="95"/>
        <v>1</v>
      </c>
      <c r="AJ128">
        <f t="shared" si="96"/>
        <v>1</v>
      </c>
      <c r="AK128">
        <f t="shared" si="97"/>
        <v>0</v>
      </c>
      <c r="AL128">
        <f t="shared" si="98"/>
        <v>0</v>
      </c>
      <c r="AM128">
        <f t="shared" si="98"/>
        <v>0</v>
      </c>
      <c r="AN128">
        <f t="shared" si="99"/>
        <v>0</v>
      </c>
      <c r="AO128">
        <f t="shared" si="100"/>
        <v>3</v>
      </c>
      <c r="AP128" t="s">
        <v>63</v>
      </c>
      <c r="AQ128">
        <f>VLOOKUP($B128,Categories!$A$2:$O$48,2,0)</f>
        <v>0</v>
      </c>
      <c r="AR128">
        <f>VLOOKUP($B128,Categories!$A$2:$O$48,3,0)</f>
        <v>0</v>
      </c>
      <c r="AS128">
        <f>VLOOKUP($B128,Categories!$A$2:$O$48,4,0)</f>
        <v>0</v>
      </c>
      <c r="AT128">
        <f>VLOOKUP($B128,Categories!$A$2:$O$48,5,0)</f>
        <v>0</v>
      </c>
      <c r="AU128">
        <f>VLOOKUP($B128,Categories!$A$2:$O$48,6,0)</f>
        <v>0</v>
      </c>
      <c r="AV128">
        <f>VLOOKUP($B128,Categories!$A$2:$O$48,7,0)</f>
        <v>0</v>
      </c>
      <c r="AW128">
        <f>VLOOKUP($B128,Categories!$A$2:$O$48,8,0)</f>
        <v>0</v>
      </c>
      <c r="AX128">
        <f>VLOOKUP($B128,Categories!$A$2:$O$48,9,0)</f>
        <v>0</v>
      </c>
      <c r="AY128">
        <f>VLOOKUP($B128,Categories!$A$2:$O$48,10,0)</f>
        <v>0</v>
      </c>
      <c r="AZ128">
        <f>VLOOKUP($B128,Categories!$A$2:$O$48,11,0)</f>
        <v>1</v>
      </c>
      <c r="BA128">
        <f>VLOOKUP($B128,Categories!$A$2:$O$48,12,0)</f>
        <v>0</v>
      </c>
      <c r="BB128">
        <f>VLOOKUP($B128,Categories!$A$2:$O$48,13,0)</f>
        <v>1</v>
      </c>
      <c r="BC128">
        <f>VLOOKUP($B128,Categories!$A$2:$O$48,14,0)</f>
        <v>0</v>
      </c>
      <c r="BD128">
        <f>VLOOKUP($B128,Categories!$A$2:$O$48,15,0)</f>
        <v>1</v>
      </c>
      <c r="BE128">
        <f>VLOOKUP($B128,Categories!$A$2:$Z$48,16,0)</f>
        <v>2.38</v>
      </c>
      <c r="BF128">
        <f t="shared" si="101"/>
        <v>0</v>
      </c>
    </row>
    <row r="129" spans="1:58" x14ac:dyDescent="0.25">
      <c r="A129" s="1">
        <v>45301</v>
      </c>
      <c r="B129" t="s">
        <v>227</v>
      </c>
      <c r="C129" t="s">
        <v>5</v>
      </c>
      <c r="E129">
        <v>3</v>
      </c>
      <c r="F129">
        <v>2</v>
      </c>
      <c r="H129">
        <v>1</v>
      </c>
      <c r="M129" t="str">
        <f t="shared" si="51"/>
        <v>HET</v>
      </c>
      <c r="N129" t="str">
        <f t="shared" si="77"/>
        <v/>
      </c>
      <c r="O129">
        <f t="shared" si="78"/>
        <v>0</v>
      </c>
      <c r="P129">
        <f t="shared" si="79"/>
        <v>0</v>
      </c>
      <c r="Q129" t="str">
        <f t="shared" si="80"/>
        <v/>
      </c>
      <c r="R129">
        <f t="shared" si="81"/>
        <v>1</v>
      </c>
      <c r="S129" t="str">
        <f t="shared" si="82"/>
        <v/>
      </c>
      <c r="T129" t="str">
        <f t="shared" si="83"/>
        <v/>
      </c>
      <c r="U129" t="str">
        <f t="shared" si="83"/>
        <v/>
      </c>
      <c r="V129" t="str">
        <f t="shared" si="84"/>
        <v/>
      </c>
      <c r="W129" t="str">
        <f t="shared" si="85"/>
        <v/>
      </c>
      <c r="X129">
        <f t="shared" si="86"/>
        <v>1</v>
      </c>
      <c r="Y129">
        <f t="shared" si="87"/>
        <v>0</v>
      </c>
      <c r="Z129" t="str">
        <f t="shared" si="88"/>
        <v/>
      </c>
      <c r="AA129">
        <f t="shared" si="89"/>
        <v>0</v>
      </c>
      <c r="AB129" t="str">
        <f t="shared" si="90"/>
        <v/>
      </c>
      <c r="AC129" t="str">
        <f>IF($AP129="Competitive",IF(J129="","",IF(J129=MAX($D129:$L129),1,0)),IF(J129="","",IF(J129=$AO129,1,0)))</f>
        <v/>
      </c>
      <c r="AD129" t="str">
        <f>IF($AP129="Competitive",IF(K129="","",IF(K129=MAX($D129:$L129),1,0)),IF(K129="","",IF(K129=$AO129,1,0)))</f>
        <v/>
      </c>
      <c r="AE129" t="str">
        <f t="shared" si="91"/>
        <v/>
      </c>
      <c r="AF129">
        <f t="shared" si="92"/>
        <v>0</v>
      </c>
      <c r="AG129">
        <f t="shared" si="93"/>
        <v>1</v>
      </c>
      <c r="AH129">
        <f t="shared" si="94"/>
        <v>1</v>
      </c>
      <c r="AI129">
        <f t="shared" si="95"/>
        <v>0</v>
      </c>
      <c r="AJ129">
        <f t="shared" si="96"/>
        <v>1</v>
      </c>
      <c r="AK129">
        <f t="shared" si="97"/>
        <v>0</v>
      </c>
      <c r="AL129">
        <f t="shared" si="98"/>
        <v>0</v>
      </c>
      <c r="AM129">
        <f t="shared" si="98"/>
        <v>0</v>
      </c>
      <c r="AN129">
        <f t="shared" si="99"/>
        <v>0</v>
      </c>
      <c r="AO129">
        <f t="shared" si="100"/>
        <v>3</v>
      </c>
      <c r="AP129" t="s">
        <v>63</v>
      </c>
      <c r="AQ129">
        <f>VLOOKUP($B129,Categories!$A$2:$O$4800,2,0)</f>
        <v>1</v>
      </c>
      <c r="AR129">
        <f>VLOOKUP($B129,Categories!$A$2:$O$480,3,0)</f>
        <v>0</v>
      </c>
      <c r="AS129">
        <f>VLOOKUP($B129,Categories!$A$2:$O$480,4,0)</f>
        <v>0</v>
      </c>
      <c r="AT129">
        <f>VLOOKUP($B129,Categories!$A$2:$O$480,5,0)</f>
        <v>0</v>
      </c>
      <c r="AU129">
        <f>VLOOKUP($B129,Categories!$A$2:$O$480,6,0)</f>
        <v>0</v>
      </c>
      <c r="AV129">
        <f>VLOOKUP($B129,Categories!$A$2:$O$480,7,0)</f>
        <v>1</v>
      </c>
      <c r="AW129">
        <f>VLOOKUP($B129,Categories!$A$2:$O$480,8,0)</f>
        <v>0</v>
      </c>
      <c r="AX129">
        <f>VLOOKUP($B129,Categories!$A$2:$O$480,9,0)</f>
        <v>0</v>
      </c>
      <c r="AY129">
        <f>VLOOKUP($B129,Categories!$A$2:$O$480,10,0)</f>
        <v>0</v>
      </c>
      <c r="AZ129">
        <f>VLOOKUP($B129,Categories!$A$2:$O$480,11,0)</f>
        <v>0</v>
      </c>
      <c r="BA129">
        <f>VLOOKUP($B129,Categories!$A$2:$O$480,12,0)</f>
        <v>0</v>
      </c>
      <c r="BB129">
        <f>VLOOKUP($B129,Categories!$A$2:$O$480,13,0)</f>
        <v>1</v>
      </c>
      <c r="BC129">
        <f>VLOOKUP($B129,Categories!$A$2:$O$480,14,0)</f>
        <v>0</v>
      </c>
      <c r="BD129">
        <f>VLOOKUP($B129,Categories!$A$2:$O$480,15,0)</f>
        <v>0</v>
      </c>
      <c r="BE129">
        <f>VLOOKUP($B129,Categories!$A$2:$Z$480,16,0)</f>
        <v>4.2</v>
      </c>
      <c r="BF129">
        <f t="shared" si="101"/>
        <v>1</v>
      </c>
    </row>
    <row r="130" spans="1:58" x14ac:dyDescent="0.25">
      <c r="A130" s="1">
        <v>45329</v>
      </c>
      <c r="B130" t="s">
        <v>227</v>
      </c>
      <c r="C130" t="s">
        <v>5</v>
      </c>
      <c r="E130">
        <v>2</v>
      </c>
      <c r="F130">
        <v>1</v>
      </c>
      <c r="H130">
        <v>3</v>
      </c>
      <c r="M130" t="str">
        <f t="shared" ref="M130:M144" si="102">IF(D130&lt;&gt;"","J","")&amp;IF(E130&lt;&gt;"","H","")&amp;IF(F130&lt;&gt;"","E","")&amp;IF(G130&lt;&gt;"","L","")&amp;IF(H130&lt;&gt;"","T","")&amp;IF(I130&lt;&gt;"","S","")&amp;IF(L130&lt;&gt;"","O","")&amp;IF(J130&lt;&gt;"","M","")&amp;IF(K130&lt;&gt;"","N","")</f>
        <v>HET</v>
      </c>
      <c r="N130" t="str">
        <f t="shared" ref="N130:N145" si="103">IF(D130="","",IF(D130=1,1,0))</f>
        <v/>
      </c>
      <c r="O130">
        <f t="shared" ref="O130:O145" si="104">IF(E130="","",IF(E130=1,1,0))</f>
        <v>0</v>
      </c>
      <c r="P130">
        <f t="shared" ref="P130:P145" si="105">IF(F130="","",IF(F130=1,1,0))</f>
        <v>1</v>
      </c>
      <c r="Q130" t="str">
        <f t="shared" ref="Q130:Q145" si="106">IF(G130="","",IF(G130=1,1,0))</f>
        <v/>
      </c>
      <c r="R130">
        <f t="shared" ref="R130:R145" si="107">IF(H130="","",IF(H130=1,1,0))</f>
        <v>0</v>
      </c>
      <c r="S130" t="str">
        <f t="shared" ref="S130:S145" si="108">IF(I130="","",IF(I130=1,1,0))</f>
        <v/>
      </c>
      <c r="T130" t="str">
        <f t="shared" ref="T130:U145" si="109">IF(J130="","",IF(J130=1,1,0))</f>
        <v/>
      </c>
      <c r="U130" t="str">
        <f t="shared" si="109"/>
        <v/>
      </c>
      <c r="V130" t="str">
        <f t="shared" ref="V130:V145" si="110">IF(L130="","",IF(L130=1,1,0))</f>
        <v/>
      </c>
      <c r="W130" t="str">
        <f t="shared" ref="W130:W145" si="111">IF($AP130="Competitive",IF(D130="","",IF(D130=MAX($D130:$L130),1,0)),IF(D130="","",IF(D130=$AO130,1,0)))</f>
        <v/>
      </c>
      <c r="X130">
        <f t="shared" ref="X130:X145" si="112">IF($AP130="Competitive",IF(E130="","",IF(E130=MAX($D130:$L130),1,0)),IF(E130="","",IF(E130=$AO130,1,0)))</f>
        <v>0</v>
      </c>
      <c r="Y130">
        <f t="shared" ref="Y130:Y145" si="113">IF($AP130="Competitive",IF(F130="","",IF(F130=MAX($D130:$L130),1,0)),IF(F130="","",IF(F130=$AO130,1,0)))</f>
        <v>0</v>
      </c>
      <c r="Z130" t="str">
        <f t="shared" ref="Z130:Z145" si="114">IF($AP130="Competitive",IF(G130="","",IF(G130=MAX($D130:$L130),1,0)),IF(G130="","",IF(G130=$AO130,1,0)))</f>
        <v/>
      </c>
      <c r="AA130">
        <f t="shared" ref="AA130:AA145" si="115">IF($AP130="Competitive",IF(H130="","",IF(H130=MAX($D130:$L130),1,0)),IF(H130="","",IF(H130=$AO130,1,0)))</f>
        <v>1</v>
      </c>
      <c r="AB130" t="str">
        <f t="shared" ref="AB130:AB145" si="116">IF($AP130="Competitive",IF(I130="","",IF(I130=MAX($D130:$L130),1,0)),IF(I130="","",IF(I130=$AO130,1,0)))</f>
        <v/>
      </c>
      <c r="AC130" t="str">
        <f>IF($AP130="Competitive",IF(J130="","",IF(J130=MAX($D130:$L130),1,0)),IF(J130="","",IF(J130=$AO130,1,0)))</f>
        <v/>
      </c>
      <c r="AD130" t="str">
        <f>IF($AP130="Competitive",IF(K130="","",IF(K130=MAX($D130:$L130),1,0)),IF(K130="","",IF(K130=$AO130,1,0)))</f>
        <v/>
      </c>
      <c r="AE130" t="str">
        <f t="shared" ref="AE130:AE145" si="117">IF($AP130="Competitive",IF(L130="","",IF(L130=MAX($D130:$L130),1,0)),IF(L130="","",IF(L130=$AO130,1,0)))</f>
        <v/>
      </c>
      <c r="AF130">
        <f t="shared" ref="AF130:AF145" si="118">IF(D130&lt;&gt;"",1,0)</f>
        <v>0</v>
      </c>
      <c r="AG130">
        <f t="shared" ref="AG130:AG145" si="119">IF(E130&lt;&gt;"",1,0)</f>
        <v>1</v>
      </c>
      <c r="AH130">
        <f t="shared" ref="AH130:AH145" si="120">IF(F130&lt;&gt;"",1,0)</f>
        <v>1</v>
      </c>
      <c r="AI130">
        <f t="shared" ref="AI130:AI145" si="121">IF(G130&lt;&gt;"",1,0)</f>
        <v>0</v>
      </c>
      <c r="AJ130">
        <f t="shared" ref="AJ130:AJ145" si="122">IF(H130&lt;&gt;"",1,0)</f>
        <v>1</v>
      </c>
      <c r="AK130">
        <f t="shared" ref="AK130:AK145" si="123">IF(I130&lt;&gt;"",1,0)</f>
        <v>0</v>
      </c>
      <c r="AL130">
        <f t="shared" ref="AL130:AM145" si="124">IF(J130&lt;&gt;"",1,0)</f>
        <v>0</v>
      </c>
      <c r="AM130">
        <f t="shared" si="124"/>
        <v>0</v>
      </c>
      <c r="AN130">
        <f t="shared" ref="AN130:AN145" si="125">IF(L130&lt;&gt;"",1,0)</f>
        <v>0</v>
      </c>
      <c r="AO130">
        <f t="shared" ref="AO130:AO145" si="126">COUNTA(D130:L130)</f>
        <v>3</v>
      </c>
      <c r="AP130" t="s">
        <v>63</v>
      </c>
      <c r="AQ130">
        <f>VLOOKUP($B130,Categories!$A$2:$O$480,2,0)</f>
        <v>1</v>
      </c>
      <c r="AR130">
        <f>VLOOKUP($B130,Categories!$A$2:$O$480,3,0)</f>
        <v>0</v>
      </c>
      <c r="AS130">
        <f>VLOOKUP($B130,Categories!$A$2:$O$480,4,0)</f>
        <v>0</v>
      </c>
      <c r="AT130">
        <f>VLOOKUP($B130,Categories!$A$2:$O$480,5,0)</f>
        <v>0</v>
      </c>
      <c r="AU130">
        <f>VLOOKUP($B130,Categories!$A$2:$O$480,6,0)</f>
        <v>0</v>
      </c>
      <c r="AV130">
        <f>VLOOKUP($B130,Categories!$A$2:$O$480,7,0)</f>
        <v>1</v>
      </c>
      <c r="AW130">
        <f>VLOOKUP($B130,Categories!$A$2:$O$480,8,0)</f>
        <v>0</v>
      </c>
      <c r="AX130">
        <f>VLOOKUP($B130,Categories!$A$2:$O$480,9,0)</f>
        <v>0</v>
      </c>
      <c r="AY130">
        <f>VLOOKUP($B130,Categories!$A$2:$O$480,10,0)</f>
        <v>0</v>
      </c>
      <c r="AZ130">
        <f>VLOOKUP($B130,Categories!$A$2:$O$480,11,0)</f>
        <v>0</v>
      </c>
      <c r="BA130">
        <f>VLOOKUP($B130,Categories!$A$2:$O$480,12,0)</f>
        <v>0</v>
      </c>
      <c r="BB130">
        <f>VLOOKUP($B130,Categories!$A$2:$O$480,13,0)</f>
        <v>1</v>
      </c>
      <c r="BC130">
        <f>VLOOKUP($B130,Categories!$A$2:$O$480,14,0)</f>
        <v>0</v>
      </c>
      <c r="BD130">
        <f>VLOOKUP($B130,Categories!$A$2:$O$480,15,0)</f>
        <v>0</v>
      </c>
      <c r="BE130">
        <f>VLOOKUP($B130,Categories!$A$2:$Z$480,16,0)</f>
        <v>4.2</v>
      </c>
      <c r="BF130">
        <f t="shared" si="101"/>
        <v>1</v>
      </c>
    </row>
    <row r="131" spans="1:58" x14ac:dyDescent="0.25">
      <c r="A131" s="1">
        <v>45329</v>
      </c>
      <c r="B131" t="s">
        <v>227</v>
      </c>
      <c r="C131" t="s">
        <v>5</v>
      </c>
      <c r="E131">
        <v>3</v>
      </c>
      <c r="F131">
        <v>1</v>
      </c>
      <c r="H131">
        <v>2</v>
      </c>
      <c r="M131" t="str">
        <f t="shared" si="102"/>
        <v>HET</v>
      </c>
      <c r="N131" t="str">
        <f t="shared" si="103"/>
        <v/>
      </c>
      <c r="O131">
        <f t="shared" si="104"/>
        <v>0</v>
      </c>
      <c r="P131">
        <f t="shared" si="105"/>
        <v>1</v>
      </c>
      <c r="Q131" t="str">
        <f t="shared" si="106"/>
        <v/>
      </c>
      <c r="R131">
        <f t="shared" si="107"/>
        <v>0</v>
      </c>
      <c r="S131" t="str">
        <f t="shared" si="108"/>
        <v/>
      </c>
      <c r="T131" t="str">
        <f t="shared" si="109"/>
        <v/>
      </c>
      <c r="U131" t="str">
        <f t="shared" si="109"/>
        <v/>
      </c>
      <c r="V131" t="str">
        <f t="shared" si="110"/>
        <v/>
      </c>
      <c r="W131" t="str">
        <f t="shared" si="111"/>
        <v/>
      </c>
      <c r="X131">
        <f t="shared" si="112"/>
        <v>1</v>
      </c>
      <c r="Y131">
        <f t="shared" si="113"/>
        <v>0</v>
      </c>
      <c r="Z131" t="str">
        <f t="shared" si="114"/>
        <v/>
      </c>
      <c r="AA131">
        <f t="shared" si="115"/>
        <v>0</v>
      </c>
      <c r="AB131" t="str">
        <f t="shared" si="116"/>
        <v/>
      </c>
      <c r="AC131" t="str">
        <f>IF($AP131="Competitive",IF(J131="","",IF(J131=MAX($D131:$L131),1,0)),IF(J131="","",IF(J131=$AO131,1,0)))</f>
        <v/>
      </c>
      <c r="AD131" t="str">
        <f>IF($AP131="Competitive",IF(K131="","",IF(K131=MAX($D131:$L131),1,0)),IF(K131="","",IF(K131=$AO131,1,0)))</f>
        <v/>
      </c>
      <c r="AE131" t="str">
        <f t="shared" si="117"/>
        <v/>
      </c>
      <c r="AF131">
        <f t="shared" si="118"/>
        <v>0</v>
      </c>
      <c r="AG131">
        <f t="shared" si="119"/>
        <v>1</v>
      </c>
      <c r="AH131">
        <f t="shared" si="120"/>
        <v>1</v>
      </c>
      <c r="AI131">
        <f t="shared" si="121"/>
        <v>0</v>
      </c>
      <c r="AJ131">
        <f t="shared" si="122"/>
        <v>1</v>
      </c>
      <c r="AK131">
        <f t="shared" si="123"/>
        <v>0</v>
      </c>
      <c r="AL131">
        <f t="shared" si="124"/>
        <v>0</v>
      </c>
      <c r="AM131">
        <f t="shared" si="124"/>
        <v>0</v>
      </c>
      <c r="AN131">
        <f t="shared" si="125"/>
        <v>0</v>
      </c>
      <c r="AO131">
        <f t="shared" si="126"/>
        <v>3</v>
      </c>
      <c r="AP131" t="s">
        <v>63</v>
      </c>
      <c r="AQ131">
        <f>VLOOKUP($B131,Categories!$A$2:$O$480,2,0)</f>
        <v>1</v>
      </c>
      <c r="AR131">
        <f>VLOOKUP($B131,Categories!$A$2:$O$480,3,0)</f>
        <v>0</v>
      </c>
      <c r="AS131">
        <f>VLOOKUP($B131,Categories!$A$2:$O$480,4,0)</f>
        <v>0</v>
      </c>
      <c r="AT131">
        <f>VLOOKUP($B131,Categories!$A$2:$O$480,5,0)</f>
        <v>0</v>
      </c>
      <c r="AU131">
        <f>VLOOKUP($B131,Categories!$A$2:$O$480,6,0)</f>
        <v>0</v>
      </c>
      <c r="AV131">
        <f>VLOOKUP($B131,Categories!$A$2:$O$480,7,0)</f>
        <v>1</v>
      </c>
      <c r="AW131">
        <f>VLOOKUP($B131,Categories!$A$2:$O$480,8,0)</f>
        <v>0</v>
      </c>
      <c r="AX131">
        <f>VLOOKUP($B131,Categories!$A$2:$O$480,9,0)</f>
        <v>0</v>
      </c>
      <c r="AY131">
        <f>VLOOKUP($B131,Categories!$A$2:$O$480,10,0)</f>
        <v>0</v>
      </c>
      <c r="AZ131">
        <f>VLOOKUP($B131,Categories!$A$2:$O$480,11,0)</f>
        <v>0</v>
      </c>
      <c r="BA131">
        <f>VLOOKUP($B131,Categories!$A$2:$O$480,12,0)</f>
        <v>0</v>
      </c>
      <c r="BB131">
        <f>VLOOKUP($B131,Categories!$A$2:$O$480,13,0)</f>
        <v>1</v>
      </c>
      <c r="BC131">
        <f>VLOOKUP($B131,Categories!$A$2:$O$480,14,0)</f>
        <v>0</v>
      </c>
      <c r="BD131">
        <f>VLOOKUP($B131,Categories!$A$2:$O$480,15,0)</f>
        <v>0</v>
      </c>
      <c r="BE131">
        <f>VLOOKUP($B131,Categories!$A$2:$Z$480,16,0)</f>
        <v>4.2</v>
      </c>
      <c r="BF131">
        <f t="shared" si="101"/>
        <v>0</v>
      </c>
    </row>
    <row r="132" spans="1:58" x14ac:dyDescent="0.25">
      <c r="A132" s="1">
        <v>45364</v>
      </c>
      <c r="B132" t="s">
        <v>221</v>
      </c>
      <c r="C132" t="s">
        <v>5</v>
      </c>
      <c r="E132">
        <v>1</v>
      </c>
      <c r="F132">
        <v>2</v>
      </c>
      <c r="G132">
        <v>4</v>
      </c>
      <c r="H132">
        <v>3</v>
      </c>
      <c r="M132" t="str">
        <f t="shared" si="102"/>
        <v>HELT</v>
      </c>
      <c r="N132" t="str">
        <f t="shared" si="103"/>
        <v/>
      </c>
      <c r="O132">
        <f t="shared" si="104"/>
        <v>1</v>
      </c>
      <c r="P132">
        <f t="shared" si="105"/>
        <v>0</v>
      </c>
      <c r="Q132">
        <f t="shared" si="106"/>
        <v>0</v>
      </c>
      <c r="R132">
        <f t="shared" si="107"/>
        <v>0</v>
      </c>
      <c r="S132" t="str">
        <f t="shared" si="108"/>
        <v/>
      </c>
      <c r="T132" t="str">
        <f t="shared" si="109"/>
        <v/>
      </c>
      <c r="U132" t="str">
        <f t="shared" si="109"/>
        <v/>
      </c>
      <c r="V132" t="str">
        <f t="shared" si="110"/>
        <v/>
      </c>
      <c r="W132" t="str">
        <f t="shared" si="111"/>
        <v/>
      </c>
      <c r="X132">
        <f t="shared" si="112"/>
        <v>0</v>
      </c>
      <c r="Y132">
        <f t="shared" si="113"/>
        <v>0</v>
      </c>
      <c r="Z132">
        <f t="shared" si="114"/>
        <v>1</v>
      </c>
      <c r="AA132">
        <f t="shared" si="115"/>
        <v>0</v>
      </c>
      <c r="AB132" t="str">
        <f t="shared" si="116"/>
        <v/>
      </c>
      <c r="AC132" t="str">
        <f>IF($AP132="Competitive",IF(J132="","",IF(J132=MAX($D132:$L132),1,0)),IF(J132="","",IF(J132=$AO132,1,0)))</f>
        <v/>
      </c>
      <c r="AD132" t="str">
        <f>IF($AP132="Competitive",IF(K132="","",IF(K132=MAX($D132:$L132),1,0)),IF(K132="","",IF(K132=$AO132,1,0)))</f>
        <v/>
      </c>
      <c r="AE132" t="str">
        <f t="shared" si="117"/>
        <v/>
      </c>
      <c r="AF132">
        <f t="shared" si="118"/>
        <v>0</v>
      </c>
      <c r="AG132">
        <f t="shared" si="119"/>
        <v>1</v>
      </c>
      <c r="AH132">
        <f t="shared" si="120"/>
        <v>1</v>
      </c>
      <c r="AI132">
        <f t="shared" si="121"/>
        <v>1</v>
      </c>
      <c r="AJ132">
        <f t="shared" si="122"/>
        <v>1</v>
      </c>
      <c r="AK132">
        <f t="shared" si="123"/>
        <v>0</v>
      </c>
      <c r="AL132">
        <f t="shared" si="124"/>
        <v>0</v>
      </c>
      <c r="AM132">
        <f t="shared" si="124"/>
        <v>0</v>
      </c>
      <c r="AN132">
        <f t="shared" si="125"/>
        <v>0</v>
      </c>
      <c r="AO132">
        <f t="shared" si="126"/>
        <v>4</v>
      </c>
      <c r="AP132" t="s">
        <v>63</v>
      </c>
      <c r="AQ132">
        <f>VLOOKUP($B132,Categories!$A$2:$O$480,2,0)</f>
        <v>0</v>
      </c>
      <c r="AR132">
        <f>VLOOKUP($B132,Categories!$A$2:$O$480,3,0)</f>
        <v>1</v>
      </c>
      <c r="AS132">
        <f>VLOOKUP($B132,Categories!$A$2:$O$480,4,0)</f>
        <v>0</v>
      </c>
      <c r="AT132">
        <f>VLOOKUP($B132,Categories!$A$2:$O$480,5,0)</f>
        <v>0</v>
      </c>
      <c r="AU132">
        <f>VLOOKUP($B132,Categories!$A$2:$O$480,6,0)</f>
        <v>1</v>
      </c>
      <c r="AV132">
        <f>VLOOKUP($B132,Categories!$A$2:$O$480,7,0)</f>
        <v>0</v>
      </c>
      <c r="AW132">
        <f>VLOOKUP($B132,Categories!$A$2:$O$480,8,0)</f>
        <v>1</v>
      </c>
      <c r="AX132">
        <f>VLOOKUP($B132,Categories!$A$2:$O$480,9,0)</f>
        <v>0</v>
      </c>
      <c r="AY132">
        <f>VLOOKUP($B132,Categories!$A$2:$O$480,10,0)</f>
        <v>1</v>
      </c>
      <c r="AZ132">
        <f>VLOOKUP($B132,Categories!$A$2:$O$480,11,0)</f>
        <v>0</v>
      </c>
      <c r="BA132">
        <f>VLOOKUP($B132,Categories!$A$2:$O$480,12,0)</f>
        <v>0</v>
      </c>
      <c r="BB132">
        <f>VLOOKUP($B132,Categories!$A$2:$O$480,13,0)</f>
        <v>1</v>
      </c>
      <c r="BC132">
        <f>VLOOKUP($B132,Categories!$A$2:$O$480,14,0)</f>
        <v>1</v>
      </c>
      <c r="BD132">
        <f>VLOOKUP($B132,Categories!$A$2:$O$480,15,0)</f>
        <v>0</v>
      </c>
      <c r="BE132">
        <f>VLOOKUP($B132,Categories!$A$2:$Z$480,16,0)</f>
        <v>3.03</v>
      </c>
      <c r="BF132">
        <f t="shared" ref="BF132:BF145" si="127">IF(A132&lt;&gt;A131,1,0)</f>
        <v>1</v>
      </c>
    </row>
    <row r="133" spans="1:58" x14ac:dyDescent="0.25">
      <c r="A133" s="1">
        <v>45379</v>
      </c>
      <c r="B133" t="s">
        <v>231</v>
      </c>
      <c r="C133" t="s">
        <v>5</v>
      </c>
      <c r="E133">
        <v>2</v>
      </c>
      <c r="F133">
        <v>4</v>
      </c>
      <c r="H133">
        <v>3</v>
      </c>
      <c r="I133">
        <v>1</v>
      </c>
      <c r="M133" t="str">
        <f t="shared" si="102"/>
        <v>HETS</v>
      </c>
      <c r="N133" t="str">
        <f t="shared" si="103"/>
        <v/>
      </c>
      <c r="O133">
        <f t="shared" si="104"/>
        <v>0</v>
      </c>
      <c r="P133">
        <f t="shared" si="105"/>
        <v>0</v>
      </c>
      <c r="Q133" t="str">
        <f t="shared" si="106"/>
        <v/>
      </c>
      <c r="R133">
        <f t="shared" si="107"/>
        <v>0</v>
      </c>
      <c r="S133">
        <f t="shared" si="108"/>
        <v>1</v>
      </c>
      <c r="T133" t="str">
        <f t="shared" si="109"/>
        <v/>
      </c>
      <c r="U133" t="str">
        <f t="shared" si="109"/>
        <v/>
      </c>
      <c r="V133" t="str">
        <f t="shared" si="110"/>
        <v/>
      </c>
      <c r="W133" t="str">
        <f t="shared" si="111"/>
        <v/>
      </c>
      <c r="X133">
        <f t="shared" si="112"/>
        <v>0</v>
      </c>
      <c r="Y133">
        <f t="shared" si="113"/>
        <v>1</v>
      </c>
      <c r="Z133" t="str">
        <f t="shared" si="114"/>
        <v/>
      </c>
      <c r="AA133">
        <f t="shared" si="115"/>
        <v>0</v>
      </c>
      <c r="AB133">
        <f t="shared" si="116"/>
        <v>0</v>
      </c>
      <c r="AC133" t="str">
        <f>IF($AP133="Competitive",IF(J133="","",IF(J133=MAX($D133:$L133),1,0)),IF(J133="","",IF(J133=$AO133,1,0)))</f>
        <v/>
      </c>
      <c r="AD133" t="str">
        <f>IF($AP133="Competitive",IF(K133="","",IF(K133=MAX($D133:$L133),1,0)),IF(K133="","",IF(K133=$AO133,1,0)))</f>
        <v/>
      </c>
      <c r="AE133" t="str">
        <f t="shared" si="117"/>
        <v/>
      </c>
      <c r="AF133">
        <f t="shared" si="118"/>
        <v>0</v>
      </c>
      <c r="AG133">
        <f t="shared" si="119"/>
        <v>1</v>
      </c>
      <c r="AH133">
        <f t="shared" si="120"/>
        <v>1</v>
      </c>
      <c r="AI133">
        <f t="shared" si="121"/>
        <v>0</v>
      </c>
      <c r="AJ133">
        <f t="shared" si="122"/>
        <v>1</v>
      </c>
      <c r="AK133">
        <f t="shared" si="123"/>
        <v>1</v>
      </c>
      <c r="AL133">
        <f t="shared" si="124"/>
        <v>0</v>
      </c>
      <c r="AM133">
        <f t="shared" si="124"/>
        <v>0</v>
      </c>
      <c r="AN133">
        <f t="shared" si="125"/>
        <v>0</v>
      </c>
      <c r="AO133">
        <f t="shared" si="126"/>
        <v>4</v>
      </c>
      <c r="AP133" t="s">
        <v>63</v>
      </c>
      <c r="AQ133">
        <f>VLOOKUP($B133,Categories!$A$2:$O$480,2,0)</f>
        <v>0</v>
      </c>
      <c r="AR133">
        <f>VLOOKUP($B133,Categories!$A$2:$O$480,3,0)</f>
        <v>0</v>
      </c>
      <c r="AS133">
        <f>VLOOKUP($B133,Categories!$A$2:$O$480,4,0)</f>
        <v>0</v>
      </c>
      <c r="AT133">
        <f>VLOOKUP($B133,Categories!$A$2:$O$480,5,0)</f>
        <v>1</v>
      </c>
      <c r="AU133">
        <f>VLOOKUP($B133,Categories!$A$2:$O$480,6,0)</f>
        <v>0</v>
      </c>
      <c r="AV133">
        <f>VLOOKUP($B133,Categories!$A$2:$O$480,7,0)</f>
        <v>0</v>
      </c>
      <c r="AW133">
        <f>VLOOKUP($B133,Categories!$A$2:$O$480,8,0)</f>
        <v>0</v>
      </c>
      <c r="AX133">
        <f>VLOOKUP($B133,Categories!$A$2:$O$480,9,0)</f>
        <v>0</v>
      </c>
      <c r="AY133">
        <f>VLOOKUP($B133,Categories!$A$2:$O$480,10,0)</f>
        <v>0</v>
      </c>
      <c r="AZ133">
        <f>VLOOKUP($B133,Categories!$A$2:$O$480,11,0)</f>
        <v>0</v>
      </c>
      <c r="BA133">
        <f>VLOOKUP($B133,Categories!$A$2:$O$480,12,0)</f>
        <v>0</v>
      </c>
      <c r="BB133">
        <f>VLOOKUP($B133,Categories!$A$2:$O$480,13,0)</f>
        <v>0</v>
      </c>
      <c r="BC133">
        <f>VLOOKUP($B133,Categories!$A$2:$O$480,14,0)</f>
        <v>0</v>
      </c>
      <c r="BD133">
        <f>VLOOKUP($B133,Categories!$A$2:$O$480,15,0)</f>
        <v>0</v>
      </c>
      <c r="BE133">
        <f>VLOOKUP($B133,Categories!$A$2:$Z$480,16,0)</f>
        <v>2.36</v>
      </c>
      <c r="BF133">
        <f t="shared" si="127"/>
        <v>1</v>
      </c>
    </row>
    <row r="134" spans="1:58" x14ac:dyDescent="0.25">
      <c r="A134" s="1">
        <v>45379</v>
      </c>
      <c r="B134" t="s">
        <v>231</v>
      </c>
      <c r="C134" t="s">
        <v>5</v>
      </c>
      <c r="E134">
        <v>1</v>
      </c>
      <c r="F134">
        <v>4</v>
      </c>
      <c r="H134">
        <v>3</v>
      </c>
      <c r="I134">
        <v>2</v>
      </c>
      <c r="M134" t="str">
        <f t="shared" si="102"/>
        <v>HETS</v>
      </c>
      <c r="N134" t="str">
        <f t="shared" si="103"/>
        <v/>
      </c>
      <c r="O134">
        <f t="shared" si="104"/>
        <v>1</v>
      </c>
      <c r="P134">
        <f t="shared" si="105"/>
        <v>0</v>
      </c>
      <c r="Q134" t="str">
        <f t="shared" si="106"/>
        <v/>
      </c>
      <c r="R134">
        <f t="shared" si="107"/>
        <v>0</v>
      </c>
      <c r="S134">
        <f t="shared" si="108"/>
        <v>0</v>
      </c>
      <c r="T134" t="str">
        <f t="shared" si="109"/>
        <v/>
      </c>
      <c r="U134" t="str">
        <f t="shared" si="109"/>
        <v/>
      </c>
      <c r="V134" t="str">
        <f t="shared" si="110"/>
        <v/>
      </c>
      <c r="W134" t="str">
        <f t="shared" si="111"/>
        <v/>
      </c>
      <c r="X134">
        <f t="shared" si="112"/>
        <v>0</v>
      </c>
      <c r="Y134">
        <f t="shared" si="113"/>
        <v>1</v>
      </c>
      <c r="Z134" t="str">
        <f t="shared" si="114"/>
        <v/>
      </c>
      <c r="AA134">
        <f t="shared" si="115"/>
        <v>0</v>
      </c>
      <c r="AB134">
        <f t="shared" si="116"/>
        <v>0</v>
      </c>
      <c r="AC134" t="str">
        <f>IF($AP134="Competitive",IF(J134="","",IF(J134=MAX($D134:$L134),1,0)),IF(J134="","",IF(J134=$AO134,1,0)))</f>
        <v/>
      </c>
      <c r="AD134" t="str">
        <f>IF($AP134="Competitive",IF(K134="","",IF(K134=MAX($D134:$L134),1,0)),IF(K134="","",IF(K134=$AO134,1,0)))</f>
        <v/>
      </c>
      <c r="AE134" t="str">
        <f t="shared" si="117"/>
        <v/>
      </c>
      <c r="AF134">
        <f t="shared" si="118"/>
        <v>0</v>
      </c>
      <c r="AG134">
        <f t="shared" si="119"/>
        <v>1</v>
      </c>
      <c r="AH134">
        <f t="shared" si="120"/>
        <v>1</v>
      </c>
      <c r="AI134">
        <f t="shared" si="121"/>
        <v>0</v>
      </c>
      <c r="AJ134">
        <f t="shared" si="122"/>
        <v>1</v>
      </c>
      <c r="AK134">
        <f t="shared" si="123"/>
        <v>1</v>
      </c>
      <c r="AL134">
        <f t="shared" si="124"/>
        <v>0</v>
      </c>
      <c r="AM134">
        <f t="shared" si="124"/>
        <v>0</v>
      </c>
      <c r="AN134">
        <f t="shared" si="125"/>
        <v>0</v>
      </c>
      <c r="AO134">
        <f t="shared" si="126"/>
        <v>4</v>
      </c>
      <c r="AP134" t="s">
        <v>63</v>
      </c>
      <c r="AQ134">
        <f>VLOOKUP($B134,Categories!$A$2:$O$480,2,0)</f>
        <v>0</v>
      </c>
      <c r="AR134">
        <f>VLOOKUP($B134,Categories!$A$2:$O$480,3,0)</f>
        <v>0</v>
      </c>
      <c r="AS134">
        <f>VLOOKUP($B134,Categories!$A$2:$O$480,4,0)</f>
        <v>0</v>
      </c>
      <c r="AT134">
        <f>VLOOKUP($B134,Categories!$A$2:$O$480,5,0)</f>
        <v>1</v>
      </c>
      <c r="AU134">
        <f>VLOOKUP($B134,Categories!$A$2:$O$480,6,0)</f>
        <v>0</v>
      </c>
      <c r="AV134">
        <f>VLOOKUP($B134,Categories!$A$2:$O$480,7,0)</f>
        <v>0</v>
      </c>
      <c r="AW134">
        <f>VLOOKUP($B134,Categories!$A$2:$O$480,8,0)</f>
        <v>0</v>
      </c>
      <c r="AX134">
        <f>VLOOKUP($B134,Categories!$A$2:$O$480,9,0)</f>
        <v>0</v>
      </c>
      <c r="AY134">
        <f>VLOOKUP($B134,Categories!$A$2:$O$480,10,0)</f>
        <v>0</v>
      </c>
      <c r="AZ134">
        <f>VLOOKUP($B134,Categories!$A$2:$O$480,11,0)</f>
        <v>0</v>
      </c>
      <c r="BA134">
        <f>VLOOKUP($B134,Categories!$A$2:$O$480,12,0)</f>
        <v>0</v>
      </c>
      <c r="BB134">
        <f>VLOOKUP($B134,Categories!$A$2:$O$480,13,0)</f>
        <v>0</v>
      </c>
      <c r="BC134">
        <f>VLOOKUP($B134,Categories!$A$2:$O$480,14,0)</f>
        <v>0</v>
      </c>
      <c r="BD134">
        <f>VLOOKUP($B134,Categories!$A$2:$O$480,15,0)</f>
        <v>0</v>
      </c>
      <c r="BE134">
        <f>VLOOKUP($B134,Categories!$A$2:$Z$480,16,0)</f>
        <v>2.36</v>
      </c>
      <c r="BF134">
        <f t="shared" si="127"/>
        <v>0</v>
      </c>
    </row>
    <row r="135" spans="1:58" x14ac:dyDescent="0.25">
      <c r="A135" s="1">
        <v>45379</v>
      </c>
      <c r="B135" t="s">
        <v>231</v>
      </c>
      <c r="C135" t="s">
        <v>5</v>
      </c>
      <c r="E135">
        <v>3</v>
      </c>
      <c r="F135">
        <v>2</v>
      </c>
      <c r="H135">
        <v>1</v>
      </c>
      <c r="I135">
        <v>4</v>
      </c>
      <c r="M135" t="str">
        <f t="shared" si="102"/>
        <v>HETS</v>
      </c>
      <c r="N135" t="str">
        <f t="shared" si="103"/>
        <v/>
      </c>
      <c r="O135">
        <f t="shared" si="104"/>
        <v>0</v>
      </c>
      <c r="P135">
        <f t="shared" si="105"/>
        <v>0</v>
      </c>
      <c r="Q135" t="str">
        <f t="shared" si="106"/>
        <v/>
      </c>
      <c r="R135">
        <f t="shared" si="107"/>
        <v>1</v>
      </c>
      <c r="S135">
        <f t="shared" si="108"/>
        <v>0</v>
      </c>
      <c r="T135" t="str">
        <f t="shared" si="109"/>
        <v/>
      </c>
      <c r="U135" t="str">
        <f t="shared" si="109"/>
        <v/>
      </c>
      <c r="V135" t="str">
        <f t="shared" si="110"/>
        <v/>
      </c>
      <c r="W135" t="str">
        <f t="shared" si="111"/>
        <v/>
      </c>
      <c r="X135">
        <f t="shared" si="112"/>
        <v>0</v>
      </c>
      <c r="Y135">
        <f t="shared" si="113"/>
        <v>0</v>
      </c>
      <c r="Z135" t="str">
        <f t="shared" si="114"/>
        <v/>
      </c>
      <c r="AA135">
        <f t="shared" si="115"/>
        <v>0</v>
      </c>
      <c r="AB135">
        <f t="shared" si="116"/>
        <v>1</v>
      </c>
      <c r="AC135" t="str">
        <f>IF($AP135="Competitive",IF(J135="","",IF(J135=MAX($D135:$L135),1,0)),IF(J135="","",IF(J135=$AO135,1,0)))</f>
        <v/>
      </c>
      <c r="AD135" t="str">
        <f>IF($AP135="Competitive",IF(K135="","",IF(K135=MAX($D135:$L135),1,0)),IF(K135="","",IF(K135=$AO135,1,0)))</f>
        <v/>
      </c>
      <c r="AE135" t="str">
        <f t="shared" si="117"/>
        <v/>
      </c>
      <c r="AF135">
        <f t="shared" si="118"/>
        <v>0</v>
      </c>
      <c r="AG135">
        <f t="shared" si="119"/>
        <v>1</v>
      </c>
      <c r="AH135">
        <f t="shared" si="120"/>
        <v>1</v>
      </c>
      <c r="AI135">
        <f t="shared" si="121"/>
        <v>0</v>
      </c>
      <c r="AJ135">
        <f t="shared" si="122"/>
        <v>1</v>
      </c>
      <c r="AK135">
        <f t="shared" si="123"/>
        <v>1</v>
      </c>
      <c r="AL135">
        <f t="shared" si="124"/>
        <v>0</v>
      </c>
      <c r="AM135">
        <f t="shared" si="124"/>
        <v>0</v>
      </c>
      <c r="AN135">
        <f t="shared" si="125"/>
        <v>0</v>
      </c>
      <c r="AO135">
        <f t="shared" si="126"/>
        <v>4</v>
      </c>
      <c r="AP135" t="s">
        <v>63</v>
      </c>
      <c r="AQ135">
        <f>VLOOKUP($B135,Categories!$A$2:$O$480,2,0)</f>
        <v>0</v>
      </c>
      <c r="AR135">
        <f>VLOOKUP($B135,Categories!$A$2:$O$480,3,0)</f>
        <v>0</v>
      </c>
      <c r="AS135">
        <f>VLOOKUP($B135,Categories!$A$2:$O$480,4,0)</f>
        <v>0</v>
      </c>
      <c r="AT135">
        <f>VLOOKUP($B135,Categories!$A$2:$O$480,5,0)</f>
        <v>1</v>
      </c>
      <c r="AU135">
        <f>VLOOKUP($B135,Categories!$A$2:$O$480,6,0)</f>
        <v>0</v>
      </c>
      <c r="AV135">
        <f>VLOOKUP($B135,Categories!$A$2:$O$480,7,0)</f>
        <v>0</v>
      </c>
      <c r="AW135">
        <f>VLOOKUP($B135,Categories!$A$2:$O$480,8,0)</f>
        <v>0</v>
      </c>
      <c r="AX135">
        <f>VLOOKUP($B135,Categories!$A$2:$O$480,9,0)</f>
        <v>0</v>
      </c>
      <c r="AY135">
        <f>VLOOKUP($B135,Categories!$A$2:$O$480,10,0)</f>
        <v>0</v>
      </c>
      <c r="AZ135">
        <f>VLOOKUP($B135,Categories!$A$2:$O$480,11,0)</f>
        <v>0</v>
      </c>
      <c r="BA135">
        <f>VLOOKUP($B135,Categories!$A$2:$O$480,12,0)</f>
        <v>0</v>
      </c>
      <c r="BB135">
        <f>VLOOKUP($B135,Categories!$A$2:$O$480,13,0)</f>
        <v>0</v>
      </c>
      <c r="BC135">
        <f>VLOOKUP($B135,Categories!$A$2:$O$480,14,0)</f>
        <v>0</v>
      </c>
      <c r="BD135">
        <f>VLOOKUP($B135,Categories!$A$2:$O$480,15,0)</f>
        <v>0</v>
      </c>
      <c r="BE135">
        <f>VLOOKUP($B135,Categories!$A$2:$Z$480,16,0)</f>
        <v>2.36</v>
      </c>
      <c r="BF135">
        <f t="shared" si="127"/>
        <v>0</v>
      </c>
    </row>
    <row r="136" spans="1:58" x14ac:dyDescent="0.25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M136" t="str">
        <f t="shared" si="102"/>
        <v>HETM</v>
      </c>
      <c r="N136" t="str">
        <f t="shared" si="103"/>
        <v/>
      </c>
      <c r="O136">
        <f t="shared" si="104"/>
        <v>0</v>
      </c>
      <c r="P136">
        <f t="shared" si="105"/>
        <v>1</v>
      </c>
      <c r="Q136" t="str">
        <f t="shared" si="106"/>
        <v/>
      </c>
      <c r="R136">
        <f t="shared" si="107"/>
        <v>0</v>
      </c>
      <c r="S136" t="str">
        <f t="shared" si="108"/>
        <v/>
      </c>
      <c r="T136">
        <f t="shared" si="109"/>
        <v>0</v>
      </c>
      <c r="U136" t="str">
        <f t="shared" si="109"/>
        <v/>
      </c>
      <c r="V136" t="str">
        <f t="shared" si="110"/>
        <v/>
      </c>
      <c r="W136" t="str">
        <f t="shared" si="111"/>
        <v/>
      </c>
      <c r="X136">
        <f t="shared" si="112"/>
        <v>0</v>
      </c>
      <c r="Y136">
        <f t="shared" si="113"/>
        <v>0</v>
      </c>
      <c r="Z136" t="str">
        <f t="shared" si="114"/>
        <v/>
      </c>
      <c r="AA136">
        <f t="shared" si="115"/>
        <v>1</v>
      </c>
      <c r="AB136" t="str">
        <f t="shared" si="116"/>
        <v/>
      </c>
      <c r="AC136">
        <f>IF($AP136="Competitive",IF(J136="","",IF(J136=MAX($D136:$L136),1,0)),IF(J136="","",IF(J136=$AO136,1,0)))</f>
        <v>0</v>
      </c>
      <c r="AD136" t="str">
        <f>IF($AP136="Competitive",IF(K136="","",IF(K136=MAX($D136:$L136),1,0)),IF(K136="","",IF(K136=$AO136,1,0)))</f>
        <v/>
      </c>
      <c r="AE136" t="str">
        <f t="shared" si="117"/>
        <v/>
      </c>
      <c r="AF136">
        <f t="shared" si="118"/>
        <v>0</v>
      </c>
      <c r="AG136">
        <f t="shared" si="119"/>
        <v>1</v>
      </c>
      <c r="AH136">
        <f t="shared" si="120"/>
        <v>1</v>
      </c>
      <c r="AI136">
        <f t="shared" si="121"/>
        <v>0</v>
      </c>
      <c r="AJ136">
        <f t="shared" si="122"/>
        <v>1</v>
      </c>
      <c r="AK136">
        <f t="shared" si="123"/>
        <v>0</v>
      </c>
      <c r="AL136">
        <f t="shared" si="124"/>
        <v>1</v>
      </c>
      <c r="AM136">
        <f t="shared" si="124"/>
        <v>0</v>
      </c>
      <c r="AN136">
        <f t="shared" si="125"/>
        <v>0</v>
      </c>
      <c r="AO136">
        <f t="shared" si="126"/>
        <v>4</v>
      </c>
      <c r="AP136" t="s">
        <v>63</v>
      </c>
      <c r="AQ136">
        <f>VLOOKUP($B136,Categories!$A$2:$O$480,2,0)</f>
        <v>0</v>
      </c>
      <c r="AR136">
        <f>VLOOKUP($B136,Categories!$A$2:$O$480,3,0)</f>
        <v>1</v>
      </c>
      <c r="AS136">
        <f>VLOOKUP($B136,Categories!$A$2:$O$480,4,0)</f>
        <v>0</v>
      </c>
      <c r="AT136">
        <f>VLOOKUP($B136,Categories!$A$2:$O$480,5,0)</f>
        <v>0</v>
      </c>
      <c r="AU136">
        <f>VLOOKUP($B136,Categories!$A$2:$O$480,6,0)</f>
        <v>0</v>
      </c>
      <c r="AV136">
        <f>VLOOKUP($B136,Categories!$A$2:$O$480,7,0)</f>
        <v>0</v>
      </c>
      <c r="AW136">
        <f>VLOOKUP($B136,Categories!$A$2:$O$480,8,0)</f>
        <v>0</v>
      </c>
      <c r="AX136">
        <f>VLOOKUP($B136,Categories!$A$2:$O$480,9,0)</f>
        <v>0</v>
      </c>
      <c r="AY136">
        <f>VLOOKUP($B136,Categories!$A$2:$O$480,10,0)</f>
        <v>0</v>
      </c>
      <c r="AZ136">
        <f>VLOOKUP($B136,Categories!$A$2:$O$480,11,0)</f>
        <v>0</v>
      </c>
      <c r="BA136">
        <f>VLOOKUP($B136,Categories!$A$2:$O$480,12,0)</f>
        <v>0</v>
      </c>
      <c r="BB136">
        <f>VLOOKUP($B136,Categories!$A$2:$O$480,13,0)</f>
        <v>0</v>
      </c>
      <c r="BC136">
        <f>VLOOKUP($B136,Categories!$A$2:$O$480,14,0)</f>
        <v>0</v>
      </c>
      <c r="BD136">
        <f>VLOOKUP($B136,Categories!$A$2:$O$480,15,0)</f>
        <v>0</v>
      </c>
      <c r="BE136">
        <f>VLOOKUP($B136,Categories!$A$2:$Z$480,16,0)</f>
        <v>2.4700000000000002</v>
      </c>
      <c r="BF136">
        <f t="shared" si="127"/>
        <v>1</v>
      </c>
    </row>
    <row r="137" spans="1:58" x14ac:dyDescent="0.25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M137" t="str">
        <f t="shared" si="102"/>
        <v>HETM</v>
      </c>
      <c r="N137" t="str">
        <f t="shared" si="103"/>
        <v/>
      </c>
      <c r="O137">
        <f t="shared" si="104"/>
        <v>1</v>
      </c>
      <c r="P137">
        <f t="shared" si="105"/>
        <v>0</v>
      </c>
      <c r="Q137" t="str">
        <f t="shared" si="106"/>
        <v/>
      </c>
      <c r="R137">
        <f t="shared" si="107"/>
        <v>0</v>
      </c>
      <c r="S137" t="str">
        <f t="shared" si="108"/>
        <v/>
      </c>
      <c r="T137">
        <f t="shared" si="109"/>
        <v>0</v>
      </c>
      <c r="U137" t="str">
        <f t="shared" si="109"/>
        <v/>
      </c>
      <c r="V137" t="str">
        <f t="shared" si="110"/>
        <v/>
      </c>
      <c r="W137" t="str">
        <f t="shared" si="111"/>
        <v/>
      </c>
      <c r="X137">
        <f t="shared" si="112"/>
        <v>0</v>
      </c>
      <c r="Y137">
        <f t="shared" si="113"/>
        <v>1</v>
      </c>
      <c r="Z137" t="str">
        <f t="shared" si="114"/>
        <v/>
      </c>
      <c r="AA137">
        <f t="shared" si="115"/>
        <v>0</v>
      </c>
      <c r="AB137" t="str">
        <f t="shared" si="116"/>
        <v/>
      </c>
      <c r="AC137">
        <f>IF($AP137="Competitive",IF(J137="","",IF(J137=MAX($D137:$L137),1,0)),IF(J137="","",IF(J137=$AO137,1,0)))</f>
        <v>0</v>
      </c>
      <c r="AD137" t="str">
        <f>IF($AP137="Competitive",IF(K137="","",IF(K137=MAX($D137:$L137),1,0)),IF(K137="","",IF(K137=$AO137,1,0)))</f>
        <v/>
      </c>
      <c r="AE137" t="str">
        <f t="shared" si="117"/>
        <v/>
      </c>
      <c r="AF137">
        <f t="shared" si="118"/>
        <v>0</v>
      </c>
      <c r="AG137">
        <f t="shared" si="119"/>
        <v>1</v>
      </c>
      <c r="AH137">
        <f t="shared" si="120"/>
        <v>1</v>
      </c>
      <c r="AI137">
        <f t="shared" si="121"/>
        <v>0</v>
      </c>
      <c r="AJ137">
        <f t="shared" si="122"/>
        <v>1</v>
      </c>
      <c r="AK137">
        <f t="shared" si="123"/>
        <v>0</v>
      </c>
      <c r="AL137">
        <f t="shared" si="124"/>
        <v>1</v>
      </c>
      <c r="AM137">
        <f t="shared" si="124"/>
        <v>0</v>
      </c>
      <c r="AN137">
        <f t="shared" si="125"/>
        <v>0</v>
      </c>
      <c r="AO137">
        <f t="shared" si="126"/>
        <v>4</v>
      </c>
      <c r="AP137" t="s">
        <v>63</v>
      </c>
      <c r="AQ137">
        <f>VLOOKUP($B137,Categories!$A$2:$O$480,2,0)</f>
        <v>0</v>
      </c>
      <c r="AR137">
        <f>VLOOKUP($B137,Categories!$A$2:$O$480,3,0)</f>
        <v>1</v>
      </c>
      <c r="AS137">
        <f>VLOOKUP($B137,Categories!$A$2:$O$480,4,0)</f>
        <v>0</v>
      </c>
      <c r="AT137">
        <f>VLOOKUP($B137,Categories!$A$2:$O$480,5,0)</f>
        <v>0</v>
      </c>
      <c r="AU137">
        <f>VLOOKUP($B137,Categories!$A$2:$O$480,6,0)</f>
        <v>0</v>
      </c>
      <c r="AV137">
        <f>VLOOKUP($B137,Categories!$A$2:$O$480,7,0)</f>
        <v>0</v>
      </c>
      <c r="AW137">
        <f>VLOOKUP($B137,Categories!$A$2:$O$480,8,0)</f>
        <v>0</v>
      </c>
      <c r="AX137">
        <f>VLOOKUP($B137,Categories!$A$2:$O$480,9,0)</f>
        <v>0</v>
      </c>
      <c r="AY137">
        <f>VLOOKUP($B137,Categories!$A$2:$O$480,10,0)</f>
        <v>0</v>
      </c>
      <c r="AZ137">
        <f>VLOOKUP($B137,Categories!$A$2:$O$480,11,0)</f>
        <v>0</v>
      </c>
      <c r="BA137">
        <f>VLOOKUP($B137,Categories!$A$2:$O$480,12,0)</f>
        <v>0</v>
      </c>
      <c r="BB137">
        <f>VLOOKUP($B137,Categories!$A$2:$O$480,13,0)</f>
        <v>0</v>
      </c>
      <c r="BC137">
        <f>VLOOKUP($B137,Categories!$A$2:$O$480,14,0)</f>
        <v>0</v>
      </c>
      <c r="BD137">
        <f>VLOOKUP($B137,Categories!$A$2:$O$480,15,0)</f>
        <v>0</v>
      </c>
      <c r="BE137">
        <f>VLOOKUP($B137,Categories!$A$2:$Z$480,16,0)</f>
        <v>2.4700000000000002</v>
      </c>
      <c r="BF137">
        <f t="shared" si="127"/>
        <v>0</v>
      </c>
    </row>
    <row r="138" spans="1:58" x14ac:dyDescent="0.25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M138" t="str">
        <f t="shared" si="102"/>
        <v>HETM</v>
      </c>
      <c r="N138" t="str">
        <f t="shared" si="103"/>
        <v/>
      </c>
      <c r="O138">
        <f t="shared" si="104"/>
        <v>0</v>
      </c>
      <c r="P138">
        <f t="shared" si="105"/>
        <v>0</v>
      </c>
      <c r="Q138" t="str">
        <f t="shared" si="106"/>
        <v/>
      </c>
      <c r="R138">
        <f t="shared" si="107"/>
        <v>1</v>
      </c>
      <c r="S138" t="str">
        <f t="shared" si="108"/>
        <v/>
      </c>
      <c r="T138">
        <f t="shared" si="109"/>
        <v>0</v>
      </c>
      <c r="U138" t="str">
        <f t="shared" si="109"/>
        <v/>
      </c>
      <c r="V138" t="str">
        <f t="shared" si="110"/>
        <v/>
      </c>
      <c r="W138" t="str">
        <f t="shared" si="111"/>
        <v/>
      </c>
      <c r="X138">
        <f t="shared" si="112"/>
        <v>0</v>
      </c>
      <c r="Y138">
        <f t="shared" si="113"/>
        <v>1</v>
      </c>
      <c r="Z138" t="str">
        <f t="shared" si="114"/>
        <v/>
      </c>
      <c r="AA138">
        <f t="shared" si="115"/>
        <v>0</v>
      </c>
      <c r="AB138" t="str">
        <f t="shared" si="116"/>
        <v/>
      </c>
      <c r="AC138">
        <f>IF($AP138="Competitive",IF(J138="","",IF(J138=MAX($D138:$L138),1,0)),IF(J138="","",IF(J138=$AO138,1,0)))</f>
        <v>0</v>
      </c>
      <c r="AD138" t="str">
        <f>IF($AP138="Competitive",IF(K138="","",IF(K138=MAX($D138:$L138),1,0)),IF(K138="","",IF(K138=$AO138,1,0)))</f>
        <v/>
      </c>
      <c r="AE138" t="str">
        <f t="shared" si="117"/>
        <v/>
      </c>
      <c r="AF138">
        <f t="shared" si="118"/>
        <v>0</v>
      </c>
      <c r="AG138">
        <f t="shared" si="119"/>
        <v>1</v>
      </c>
      <c r="AH138">
        <f t="shared" si="120"/>
        <v>1</v>
      </c>
      <c r="AI138">
        <f t="shared" si="121"/>
        <v>0</v>
      </c>
      <c r="AJ138">
        <f t="shared" si="122"/>
        <v>1</v>
      </c>
      <c r="AK138">
        <f t="shared" si="123"/>
        <v>0</v>
      </c>
      <c r="AL138">
        <f t="shared" si="124"/>
        <v>1</v>
      </c>
      <c r="AM138">
        <f t="shared" si="124"/>
        <v>0</v>
      </c>
      <c r="AN138">
        <f t="shared" si="125"/>
        <v>0</v>
      </c>
      <c r="AO138">
        <f t="shared" si="126"/>
        <v>4</v>
      </c>
      <c r="AP138" t="s">
        <v>63</v>
      </c>
      <c r="AQ138">
        <f>VLOOKUP($B138,Categories!$A$2:$O$480,2,0)</f>
        <v>0</v>
      </c>
      <c r="AR138">
        <f>VLOOKUP($B138,Categories!$A$2:$O$480,3,0)</f>
        <v>1</v>
      </c>
      <c r="AS138">
        <f>VLOOKUP($B138,Categories!$A$2:$O$480,4,0)</f>
        <v>0</v>
      </c>
      <c r="AT138">
        <f>VLOOKUP($B138,Categories!$A$2:$O$480,5,0)</f>
        <v>0</v>
      </c>
      <c r="AU138">
        <f>VLOOKUP($B138,Categories!$A$2:$O$480,6,0)</f>
        <v>0</v>
      </c>
      <c r="AV138">
        <f>VLOOKUP($B138,Categories!$A$2:$O$480,7,0)</f>
        <v>0</v>
      </c>
      <c r="AW138">
        <f>VLOOKUP($B138,Categories!$A$2:$O$480,8,0)</f>
        <v>0</v>
      </c>
      <c r="AX138">
        <f>VLOOKUP($B138,Categories!$A$2:$O$480,9,0)</f>
        <v>0</v>
      </c>
      <c r="AY138">
        <f>VLOOKUP($B138,Categories!$A$2:$O$480,10,0)</f>
        <v>0</v>
      </c>
      <c r="AZ138">
        <f>VLOOKUP($B138,Categories!$A$2:$O$480,11,0)</f>
        <v>0</v>
      </c>
      <c r="BA138">
        <f>VLOOKUP($B138,Categories!$A$2:$O$480,12,0)</f>
        <v>0</v>
      </c>
      <c r="BB138">
        <f>VLOOKUP($B138,Categories!$A$2:$O$480,13,0)</f>
        <v>0</v>
      </c>
      <c r="BC138">
        <f>VLOOKUP($B138,Categories!$A$2:$O$480,14,0)</f>
        <v>0</v>
      </c>
      <c r="BD138">
        <f>VLOOKUP($B138,Categories!$A$2:$O$480,15,0)</f>
        <v>0</v>
      </c>
      <c r="BE138">
        <f>VLOOKUP($B138,Categories!$A$2:$Z$480,16,0)</f>
        <v>2.4700000000000002</v>
      </c>
      <c r="BF138">
        <f t="shared" si="127"/>
        <v>0</v>
      </c>
    </row>
    <row r="139" spans="1:58" x14ac:dyDescent="0.25">
      <c r="A139" s="1">
        <v>45448</v>
      </c>
      <c r="B139" t="s">
        <v>240</v>
      </c>
      <c r="C139" t="s">
        <v>5</v>
      </c>
      <c r="E139">
        <v>1</v>
      </c>
      <c r="H139">
        <v>2</v>
      </c>
      <c r="J139">
        <v>2</v>
      </c>
      <c r="M139" t="str">
        <f t="shared" si="102"/>
        <v>HTM</v>
      </c>
      <c r="N139" t="str">
        <f t="shared" si="103"/>
        <v/>
      </c>
      <c r="O139">
        <f t="shared" si="104"/>
        <v>1</v>
      </c>
      <c r="P139" t="str">
        <f t="shared" si="105"/>
        <v/>
      </c>
      <c r="Q139" t="str">
        <f t="shared" si="106"/>
        <v/>
      </c>
      <c r="R139">
        <f t="shared" si="107"/>
        <v>0</v>
      </c>
      <c r="S139" t="str">
        <f t="shared" si="108"/>
        <v/>
      </c>
      <c r="T139">
        <f t="shared" si="109"/>
        <v>0</v>
      </c>
      <c r="U139" t="str">
        <f t="shared" si="109"/>
        <v/>
      </c>
      <c r="V139" t="str">
        <f t="shared" si="110"/>
        <v/>
      </c>
      <c r="W139" t="str">
        <f t="shared" si="111"/>
        <v/>
      </c>
      <c r="X139">
        <f t="shared" si="112"/>
        <v>0</v>
      </c>
      <c r="Y139" t="str">
        <f t="shared" si="113"/>
        <v/>
      </c>
      <c r="Z139" t="str">
        <f t="shared" si="114"/>
        <v/>
      </c>
      <c r="AA139">
        <f t="shared" si="115"/>
        <v>1</v>
      </c>
      <c r="AB139" t="str">
        <f t="shared" si="116"/>
        <v/>
      </c>
      <c r="AC139">
        <f>IF($AP139="Competitive",IF(J139="","",IF(J139=MAX($D139:$L139),1,0)),IF(J139="","",IF(J139=$AO139,1,0)))</f>
        <v>1</v>
      </c>
      <c r="AD139" t="str">
        <f>IF($AP139="Competitive",IF(K139="","",IF(K139=MAX($D139:$L139),1,0)),IF(K139="","",IF(K139=$AO139,1,0)))</f>
        <v/>
      </c>
      <c r="AE139" t="str">
        <f t="shared" si="117"/>
        <v/>
      </c>
      <c r="AF139">
        <f t="shared" si="118"/>
        <v>0</v>
      </c>
      <c r="AG139">
        <f t="shared" si="119"/>
        <v>1</v>
      </c>
      <c r="AH139">
        <f t="shared" si="120"/>
        <v>0</v>
      </c>
      <c r="AI139">
        <f t="shared" si="121"/>
        <v>0</v>
      </c>
      <c r="AJ139">
        <f t="shared" si="122"/>
        <v>1</v>
      </c>
      <c r="AK139">
        <f t="shared" si="123"/>
        <v>0</v>
      </c>
      <c r="AL139">
        <f t="shared" si="124"/>
        <v>1</v>
      </c>
      <c r="AM139">
        <f t="shared" si="124"/>
        <v>0</v>
      </c>
      <c r="AN139">
        <f t="shared" si="125"/>
        <v>0</v>
      </c>
      <c r="AO139">
        <f t="shared" si="126"/>
        <v>3</v>
      </c>
      <c r="AP139" t="s">
        <v>63</v>
      </c>
      <c r="AQ139">
        <f>VLOOKUP($B139,Categories!$A$2:$O$480,2,0)</f>
        <v>0</v>
      </c>
      <c r="AR139">
        <f>VLOOKUP($B139,Categories!$A$2:$O$480,3,0)</f>
        <v>0</v>
      </c>
      <c r="AS139">
        <f>VLOOKUP($B139,Categories!$A$2:$O$480,4,0)</f>
        <v>1</v>
      </c>
      <c r="AT139">
        <f>VLOOKUP($B139,Categories!$A$2:$O$480,5,0)</f>
        <v>0</v>
      </c>
      <c r="AU139">
        <f>VLOOKUP($B139,Categories!$A$2:$O$480,6,0)</f>
        <v>1</v>
      </c>
      <c r="AV139">
        <f>VLOOKUP($B139,Categories!$A$2:$O$480,7,0)</f>
        <v>0</v>
      </c>
      <c r="AW139">
        <f>VLOOKUP($B139,Categories!$A$2:$O$480,8,0)</f>
        <v>0</v>
      </c>
      <c r="AX139">
        <f>VLOOKUP($B139,Categories!$A$2:$O$480,9,0)</f>
        <v>0</v>
      </c>
      <c r="AY139">
        <f>VLOOKUP($B139,Categories!$A$2:$O$480,10,0)</f>
        <v>1</v>
      </c>
      <c r="AZ139">
        <f>VLOOKUP($B139,Categories!$A$2:$O$480,11,0)</f>
        <v>0</v>
      </c>
      <c r="BA139">
        <f>VLOOKUP($B139,Categories!$A$2:$O$480,12,0)</f>
        <v>0</v>
      </c>
      <c r="BB139">
        <f>VLOOKUP($B139,Categories!$A$2:$O$480,13,0)</f>
        <v>0</v>
      </c>
      <c r="BC139">
        <f>VLOOKUP($B139,Categories!$A$2:$O$480,14,0)</f>
        <v>1</v>
      </c>
      <c r="BD139">
        <f>VLOOKUP($B139,Categories!$A$2:$O$480,15,0)</f>
        <v>0</v>
      </c>
      <c r="BE139">
        <f>VLOOKUP($B139,Categories!$A$2:$Z$480,16,0)</f>
        <v>2.7</v>
      </c>
      <c r="BF139">
        <f t="shared" si="127"/>
        <v>1</v>
      </c>
    </row>
    <row r="140" spans="1:58" x14ac:dyDescent="0.25">
      <c r="A140" s="1">
        <v>45448</v>
      </c>
      <c r="B140" t="s">
        <v>240</v>
      </c>
      <c r="C140" t="s">
        <v>5</v>
      </c>
      <c r="E140">
        <v>1</v>
      </c>
      <c r="H140">
        <v>2</v>
      </c>
      <c r="J140">
        <v>2</v>
      </c>
      <c r="M140" t="str">
        <f t="shared" si="102"/>
        <v>HTM</v>
      </c>
      <c r="N140" t="str">
        <f t="shared" si="103"/>
        <v/>
      </c>
      <c r="O140">
        <f t="shared" si="104"/>
        <v>1</v>
      </c>
      <c r="P140" t="str">
        <f t="shared" si="105"/>
        <v/>
      </c>
      <c r="Q140" t="str">
        <f t="shared" si="106"/>
        <v/>
      </c>
      <c r="R140">
        <f t="shared" si="107"/>
        <v>0</v>
      </c>
      <c r="S140" t="str">
        <f t="shared" si="108"/>
        <v/>
      </c>
      <c r="T140">
        <f t="shared" si="109"/>
        <v>0</v>
      </c>
      <c r="U140" t="str">
        <f t="shared" si="109"/>
        <v/>
      </c>
      <c r="V140" t="str">
        <f t="shared" si="110"/>
        <v/>
      </c>
      <c r="W140" t="str">
        <f t="shared" si="111"/>
        <v/>
      </c>
      <c r="X140">
        <f t="shared" si="112"/>
        <v>0</v>
      </c>
      <c r="Y140" t="str">
        <f t="shared" si="113"/>
        <v/>
      </c>
      <c r="Z140" t="str">
        <f t="shared" si="114"/>
        <v/>
      </c>
      <c r="AA140">
        <f t="shared" si="115"/>
        <v>1</v>
      </c>
      <c r="AB140" t="str">
        <f t="shared" si="116"/>
        <v/>
      </c>
      <c r="AC140">
        <f>IF($AP140="Competitive",IF(J140="","",IF(J140=MAX($D140:$L140),1,0)),IF(J140="","",IF(J140=$AO140,1,0)))</f>
        <v>1</v>
      </c>
      <c r="AD140" t="str">
        <f>IF($AP140="Competitive",IF(K140="","",IF(K140=MAX($D140:$L140),1,0)),IF(K140="","",IF(K140=$AO140,1,0)))</f>
        <v/>
      </c>
      <c r="AE140" t="str">
        <f t="shared" si="117"/>
        <v/>
      </c>
      <c r="AF140">
        <f t="shared" si="118"/>
        <v>0</v>
      </c>
      <c r="AG140">
        <f t="shared" si="119"/>
        <v>1</v>
      </c>
      <c r="AH140">
        <f t="shared" si="120"/>
        <v>0</v>
      </c>
      <c r="AI140">
        <f t="shared" si="121"/>
        <v>0</v>
      </c>
      <c r="AJ140">
        <f t="shared" si="122"/>
        <v>1</v>
      </c>
      <c r="AK140">
        <f t="shared" si="123"/>
        <v>0</v>
      </c>
      <c r="AL140">
        <f t="shared" si="124"/>
        <v>1</v>
      </c>
      <c r="AM140">
        <f t="shared" si="124"/>
        <v>0</v>
      </c>
      <c r="AN140">
        <f t="shared" si="125"/>
        <v>0</v>
      </c>
      <c r="AO140">
        <f t="shared" si="126"/>
        <v>3</v>
      </c>
      <c r="AP140" t="s">
        <v>63</v>
      </c>
      <c r="AQ140">
        <f>VLOOKUP($B140,Categories!$A$2:$O$480,2,0)</f>
        <v>0</v>
      </c>
      <c r="AR140">
        <f>VLOOKUP($B140,Categories!$A$2:$O$480,3,0)</f>
        <v>0</v>
      </c>
      <c r="AS140">
        <f>VLOOKUP($B140,Categories!$A$2:$O$480,4,0)</f>
        <v>1</v>
      </c>
      <c r="AT140">
        <f>VLOOKUP($B140,Categories!$A$2:$O$480,5,0)</f>
        <v>0</v>
      </c>
      <c r="AU140">
        <f>VLOOKUP($B140,Categories!$A$2:$O$480,6,0)</f>
        <v>1</v>
      </c>
      <c r="AV140">
        <f>VLOOKUP($B140,Categories!$A$2:$O$480,7,0)</f>
        <v>0</v>
      </c>
      <c r="AW140">
        <f>VLOOKUP($B140,Categories!$A$2:$O$480,8,0)</f>
        <v>0</v>
      </c>
      <c r="AX140">
        <f>VLOOKUP($B140,Categories!$A$2:$O$480,9,0)</f>
        <v>0</v>
      </c>
      <c r="AY140">
        <f>VLOOKUP($B140,Categories!$A$2:$O$480,10,0)</f>
        <v>1</v>
      </c>
      <c r="AZ140">
        <f>VLOOKUP($B140,Categories!$A$2:$O$480,11,0)</f>
        <v>0</v>
      </c>
      <c r="BA140">
        <f>VLOOKUP($B140,Categories!$A$2:$O$480,12,0)</f>
        <v>0</v>
      </c>
      <c r="BB140">
        <f>VLOOKUP($B140,Categories!$A$2:$O$480,13,0)</f>
        <v>0</v>
      </c>
      <c r="BC140">
        <f>VLOOKUP($B140,Categories!$A$2:$O$480,14,0)</f>
        <v>1</v>
      </c>
      <c r="BD140">
        <f>VLOOKUP($B140,Categories!$A$2:$O$480,15,0)</f>
        <v>0</v>
      </c>
      <c r="BE140">
        <f>VLOOKUP($B140,Categories!$A$2:$Z$480,16,0)</f>
        <v>2.7</v>
      </c>
      <c r="BF140">
        <f t="shared" si="127"/>
        <v>0</v>
      </c>
    </row>
    <row r="141" spans="1:58" x14ac:dyDescent="0.25">
      <c r="A141" s="1">
        <v>45456</v>
      </c>
      <c r="B141" t="s">
        <v>251</v>
      </c>
      <c r="C141" t="s">
        <v>5</v>
      </c>
      <c r="E141">
        <v>1</v>
      </c>
      <c r="F141">
        <v>3</v>
      </c>
      <c r="H141">
        <v>4</v>
      </c>
      <c r="J141">
        <v>2</v>
      </c>
      <c r="M141" t="str">
        <f t="shared" si="102"/>
        <v>HETM</v>
      </c>
      <c r="N141" t="str">
        <f t="shared" si="103"/>
        <v/>
      </c>
      <c r="O141">
        <f t="shared" si="104"/>
        <v>1</v>
      </c>
      <c r="P141">
        <f t="shared" si="105"/>
        <v>0</v>
      </c>
      <c r="Q141" t="str">
        <f t="shared" si="106"/>
        <v/>
      </c>
      <c r="R141">
        <f t="shared" si="107"/>
        <v>0</v>
      </c>
      <c r="S141" t="str">
        <f t="shared" si="108"/>
        <v/>
      </c>
      <c r="T141">
        <f t="shared" si="109"/>
        <v>0</v>
      </c>
      <c r="U141" t="str">
        <f t="shared" si="109"/>
        <v/>
      </c>
      <c r="V141" t="str">
        <f t="shared" si="110"/>
        <v/>
      </c>
      <c r="W141" t="str">
        <f t="shared" si="111"/>
        <v/>
      </c>
      <c r="X141">
        <f t="shared" si="112"/>
        <v>0</v>
      </c>
      <c r="Y141">
        <f t="shared" si="113"/>
        <v>0</v>
      </c>
      <c r="Z141" t="str">
        <f t="shared" si="114"/>
        <v/>
      </c>
      <c r="AA141">
        <f t="shared" si="115"/>
        <v>1</v>
      </c>
      <c r="AB141" t="str">
        <f t="shared" si="116"/>
        <v/>
      </c>
      <c r="AC141">
        <f>IF($AP141="Competitive",IF(J141="","",IF(J141=MAX($D141:$L141),1,0)),IF(J141="","",IF(J141=$AO141,1,0)))</f>
        <v>0</v>
      </c>
      <c r="AD141" t="str">
        <f>IF($AP141="Competitive",IF(K141="","",IF(K141=MAX($D141:$L141),1,0)),IF(K141="","",IF(K141=$AO141,1,0)))</f>
        <v/>
      </c>
      <c r="AE141" t="str">
        <f t="shared" si="117"/>
        <v/>
      </c>
      <c r="AF141">
        <f t="shared" si="118"/>
        <v>0</v>
      </c>
      <c r="AG141">
        <f t="shared" si="119"/>
        <v>1</v>
      </c>
      <c r="AH141">
        <f t="shared" si="120"/>
        <v>1</v>
      </c>
      <c r="AI141">
        <f t="shared" si="121"/>
        <v>0</v>
      </c>
      <c r="AJ141">
        <f t="shared" si="122"/>
        <v>1</v>
      </c>
      <c r="AK141">
        <f t="shared" si="123"/>
        <v>0</v>
      </c>
      <c r="AL141">
        <f t="shared" si="124"/>
        <v>1</v>
      </c>
      <c r="AM141">
        <f t="shared" si="124"/>
        <v>0</v>
      </c>
      <c r="AN141">
        <f t="shared" si="125"/>
        <v>0</v>
      </c>
      <c r="AO141">
        <f t="shared" si="126"/>
        <v>4</v>
      </c>
      <c r="AP141" t="s">
        <v>63</v>
      </c>
      <c r="AQ141">
        <f>VLOOKUP($B141,Categories!$A$2:$O$480,2,0)</f>
        <v>0</v>
      </c>
      <c r="AR141">
        <f>VLOOKUP($B141,Categories!$A$2:$O$480,3,0)</f>
        <v>1</v>
      </c>
      <c r="AS141">
        <f>VLOOKUP($B141,Categories!$A$2:$O$480,4,0)</f>
        <v>0</v>
      </c>
      <c r="AT141">
        <f>VLOOKUP($B141,Categories!$A$2:$O$480,5,0)</f>
        <v>0</v>
      </c>
      <c r="AU141">
        <f>VLOOKUP($B141,Categories!$A$2:$O$480,6,0)</f>
        <v>0</v>
      </c>
      <c r="AV141">
        <f>VLOOKUP($B141,Categories!$A$2:$O$480,7,0)</f>
        <v>0</v>
      </c>
      <c r="AW141">
        <f>VLOOKUP($B141,Categories!$A$2:$O$480,8,0)</f>
        <v>1</v>
      </c>
      <c r="AX141">
        <f>VLOOKUP($B141,Categories!$A$2:$O$480,9,0)</f>
        <v>0</v>
      </c>
      <c r="AY141">
        <f>VLOOKUP($B141,Categories!$A$2:$O$480,10,0)</f>
        <v>0</v>
      </c>
      <c r="AZ141">
        <f>VLOOKUP($B141,Categories!$A$2:$O$480,11,0)</f>
        <v>0</v>
      </c>
      <c r="BA141">
        <f>VLOOKUP($B141,Categories!$A$2:$O$480,12,0)</f>
        <v>0</v>
      </c>
      <c r="BB141">
        <f>VLOOKUP($B141,Categories!$A$2:$O$480,13,0)</f>
        <v>0</v>
      </c>
      <c r="BC141">
        <f>VLOOKUP($B141,Categories!$A$2:$O$480,14,0)</f>
        <v>0</v>
      </c>
      <c r="BD141">
        <f>VLOOKUP($B141,Categories!$A$2:$O$480,15,0)</f>
        <v>0</v>
      </c>
      <c r="BE141">
        <f>VLOOKUP($B141,Categories!$A$2:$Z$480,16,0)</f>
        <v>2.75</v>
      </c>
      <c r="BF141">
        <f t="shared" si="127"/>
        <v>1</v>
      </c>
    </row>
    <row r="142" spans="1:58" x14ac:dyDescent="0.25">
      <c r="A142" s="1">
        <v>45456</v>
      </c>
      <c r="B142" t="s">
        <v>251</v>
      </c>
      <c r="C142" t="s">
        <v>5</v>
      </c>
      <c r="E142">
        <v>3</v>
      </c>
      <c r="F142">
        <v>1</v>
      </c>
      <c r="H142">
        <v>2</v>
      </c>
      <c r="J142">
        <v>4</v>
      </c>
      <c r="M142" t="str">
        <f t="shared" si="102"/>
        <v>HETM</v>
      </c>
      <c r="N142" t="str">
        <f t="shared" si="103"/>
        <v/>
      </c>
      <c r="O142">
        <f t="shared" si="104"/>
        <v>0</v>
      </c>
      <c r="P142">
        <f t="shared" si="105"/>
        <v>1</v>
      </c>
      <c r="Q142" t="str">
        <f t="shared" si="106"/>
        <v/>
      </c>
      <c r="R142">
        <f t="shared" si="107"/>
        <v>0</v>
      </c>
      <c r="S142" t="str">
        <f t="shared" si="108"/>
        <v/>
      </c>
      <c r="T142">
        <f t="shared" si="109"/>
        <v>0</v>
      </c>
      <c r="U142" t="str">
        <f t="shared" si="109"/>
        <v/>
      </c>
      <c r="V142" t="str">
        <f t="shared" si="110"/>
        <v/>
      </c>
      <c r="W142" t="str">
        <f t="shared" si="111"/>
        <v/>
      </c>
      <c r="X142">
        <f t="shared" si="112"/>
        <v>0</v>
      </c>
      <c r="Y142">
        <f t="shared" si="113"/>
        <v>0</v>
      </c>
      <c r="Z142" t="str">
        <f t="shared" si="114"/>
        <v/>
      </c>
      <c r="AA142">
        <f t="shared" si="115"/>
        <v>0</v>
      </c>
      <c r="AB142" t="str">
        <f t="shared" si="116"/>
        <v/>
      </c>
      <c r="AC142">
        <f>IF($AP142="Competitive",IF(J142="","",IF(J142=MAX($D142:$L142),1,0)),IF(J142="","",IF(J142=$AO142,1,0)))</f>
        <v>1</v>
      </c>
      <c r="AD142" t="str">
        <f>IF($AP142="Competitive",IF(K142="","",IF(K142=MAX($D142:$L142),1,0)),IF(K142="","",IF(K142=$AO142,1,0)))</f>
        <v/>
      </c>
      <c r="AE142" t="str">
        <f t="shared" si="117"/>
        <v/>
      </c>
      <c r="AF142">
        <f t="shared" si="118"/>
        <v>0</v>
      </c>
      <c r="AG142">
        <f t="shared" si="119"/>
        <v>1</v>
      </c>
      <c r="AH142">
        <f t="shared" si="120"/>
        <v>1</v>
      </c>
      <c r="AI142">
        <f t="shared" si="121"/>
        <v>0</v>
      </c>
      <c r="AJ142">
        <f t="shared" si="122"/>
        <v>1</v>
      </c>
      <c r="AK142">
        <f t="shared" si="123"/>
        <v>0</v>
      </c>
      <c r="AL142">
        <f t="shared" si="124"/>
        <v>1</v>
      </c>
      <c r="AM142">
        <f t="shared" si="124"/>
        <v>0</v>
      </c>
      <c r="AN142">
        <f t="shared" si="125"/>
        <v>0</v>
      </c>
      <c r="AO142">
        <f t="shared" si="126"/>
        <v>4</v>
      </c>
      <c r="AP142" t="s">
        <v>63</v>
      </c>
      <c r="AQ142">
        <f>VLOOKUP($B142,Categories!$A$2:$O$480,2,0)</f>
        <v>0</v>
      </c>
      <c r="AR142">
        <f>VLOOKUP($B142,Categories!$A$2:$O$480,3,0)</f>
        <v>1</v>
      </c>
      <c r="AS142">
        <f>VLOOKUP($B142,Categories!$A$2:$O$480,4,0)</f>
        <v>0</v>
      </c>
      <c r="AT142">
        <f>VLOOKUP($B142,Categories!$A$2:$O$480,5,0)</f>
        <v>0</v>
      </c>
      <c r="AU142">
        <f>VLOOKUP($B142,Categories!$A$2:$O$480,6,0)</f>
        <v>0</v>
      </c>
      <c r="AV142">
        <f>VLOOKUP($B142,Categories!$A$2:$O$480,7,0)</f>
        <v>0</v>
      </c>
      <c r="AW142">
        <f>VLOOKUP($B142,Categories!$A$2:$O$480,8,0)</f>
        <v>1</v>
      </c>
      <c r="AX142">
        <f>VLOOKUP($B142,Categories!$A$2:$O$480,9,0)</f>
        <v>0</v>
      </c>
      <c r="AY142">
        <f>VLOOKUP($B142,Categories!$A$2:$O$480,10,0)</f>
        <v>0</v>
      </c>
      <c r="AZ142">
        <f>VLOOKUP($B142,Categories!$A$2:$O$480,11,0)</f>
        <v>0</v>
      </c>
      <c r="BA142">
        <f>VLOOKUP($B142,Categories!$A$2:$O$480,12,0)</f>
        <v>0</v>
      </c>
      <c r="BB142">
        <f>VLOOKUP($B142,Categories!$A$2:$O$480,13,0)</f>
        <v>0</v>
      </c>
      <c r="BC142">
        <f>VLOOKUP($B142,Categories!$A$2:$O$480,14,0)</f>
        <v>0</v>
      </c>
      <c r="BD142">
        <f>VLOOKUP($B142,Categories!$A$2:$O$480,15,0)</f>
        <v>0</v>
      </c>
      <c r="BE142">
        <f>VLOOKUP($B142,Categories!$A$2:$Z$480,16,0)</f>
        <v>2.75</v>
      </c>
      <c r="BF142">
        <f t="shared" si="127"/>
        <v>0</v>
      </c>
    </row>
    <row r="143" spans="1:58" x14ac:dyDescent="0.25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M143" t="str">
        <f t="shared" si="102"/>
        <v>HTM</v>
      </c>
      <c r="N143" t="str">
        <f t="shared" si="103"/>
        <v/>
      </c>
      <c r="O143">
        <f t="shared" si="104"/>
        <v>0</v>
      </c>
      <c r="P143" t="str">
        <f t="shared" si="105"/>
        <v/>
      </c>
      <c r="Q143" t="str">
        <f t="shared" si="106"/>
        <v/>
      </c>
      <c r="R143">
        <f t="shared" si="107"/>
        <v>1</v>
      </c>
      <c r="S143" t="str">
        <f t="shared" si="108"/>
        <v/>
      </c>
      <c r="T143">
        <f t="shared" si="109"/>
        <v>0</v>
      </c>
      <c r="U143" t="str">
        <f t="shared" si="109"/>
        <v/>
      </c>
      <c r="V143" t="str">
        <f t="shared" si="110"/>
        <v/>
      </c>
      <c r="W143" t="str">
        <f t="shared" si="111"/>
        <v/>
      </c>
      <c r="X143">
        <f t="shared" si="112"/>
        <v>0</v>
      </c>
      <c r="Y143" t="str">
        <f t="shared" si="113"/>
        <v/>
      </c>
      <c r="Z143" t="str">
        <f t="shared" si="114"/>
        <v/>
      </c>
      <c r="AA143">
        <f t="shared" si="115"/>
        <v>0</v>
      </c>
      <c r="AB143" t="str">
        <f t="shared" si="116"/>
        <v/>
      </c>
      <c r="AC143">
        <f>IF($AP143="Competitive",IF(J143="","",IF(J143=MAX($D143:$L143),1,0)),IF(J143="","",IF(J143=$AO143,1,0)))</f>
        <v>1</v>
      </c>
      <c r="AD143" t="str">
        <f>IF($AP143="Competitive",IF(K143="","",IF(K143=MAX($D143:$L143),1,0)),IF(K143="","",IF(K143=$AO143,1,0)))</f>
        <v/>
      </c>
      <c r="AE143" t="str">
        <f t="shared" si="117"/>
        <v/>
      </c>
      <c r="AF143">
        <f t="shared" si="118"/>
        <v>0</v>
      </c>
      <c r="AG143">
        <f t="shared" si="119"/>
        <v>1</v>
      </c>
      <c r="AH143">
        <f t="shared" si="120"/>
        <v>0</v>
      </c>
      <c r="AI143">
        <f t="shared" si="121"/>
        <v>0</v>
      </c>
      <c r="AJ143">
        <f t="shared" si="122"/>
        <v>1</v>
      </c>
      <c r="AK143">
        <f t="shared" si="123"/>
        <v>0</v>
      </c>
      <c r="AL143">
        <f t="shared" si="124"/>
        <v>1</v>
      </c>
      <c r="AM143">
        <f t="shared" si="124"/>
        <v>0</v>
      </c>
      <c r="AN143">
        <f t="shared" si="125"/>
        <v>0</v>
      </c>
      <c r="AO143">
        <f t="shared" si="126"/>
        <v>3</v>
      </c>
      <c r="AP143" t="s">
        <v>63</v>
      </c>
      <c r="AQ143">
        <f>VLOOKUP($B143,Categories!$A$2:$O$480,2,0)</f>
        <v>1</v>
      </c>
      <c r="AR143">
        <f>VLOOKUP($B143,Categories!$A$2:$O$480,3,0)</f>
        <v>0</v>
      </c>
      <c r="AS143">
        <f>VLOOKUP($B143,Categories!$A$2:$O$480,4,0)</f>
        <v>0</v>
      </c>
      <c r="AT143">
        <f>VLOOKUP($B143,Categories!$A$2:$O$480,5,0)</f>
        <v>0</v>
      </c>
      <c r="AU143">
        <f>VLOOKUP($B143,Categories!$A$2:$O$480,6,0)</f>
        <v>0</v>
      </c>
      <c r="AV143">
        <f>VLOOKUP($B143,Categories!$A$2:$O$480,7,0)</f>
        <v>1</v>
      </c>
      <c r="AW143">
        <f>VLOOKUP($B143,Categories!$A$2:$O$480,8,0)</f>
        <v>0</v>
      </c>
      <c r="AX143">
        <f>VLOOKUP($B143,Categories!$A$2:$O$480,9,0)</f>
        <v>0</v>
      </c>
      <c r="AY143">
        <f>VLOOKUP($B143,Categories!$A$2:$O$480,10,0)</f>
        <v>0</v>
      </c>
      <c r="AZ143">
        <f>VLOOKUP($B143,Categories!$A$2:$O$480,11,0)</f>
        <v>0</v>
      </c>
      <c r="BA143">
        <f>VLOOKUP($B143,Categories!$A$2:$O$480,12,0)</f>
        <v>0</v>
      </c>
      <c r="BB143">
        <f>VLOOKUP($B143,Categories!$A$2:$O$480,13,0)</f>
        <v>0</v>
      </c>
      <c r="BC143">
        <f>VLOOKUP($B143,Categories!$A$2:$O$480,14,0)</f>
        <v>0</v>
      </c>
      <c r="BD143">
        <f>VLOOKUP($B143,Categories!$A$2:$O$480,15,0)</f>
        <v>0</v>
      </c>
      <c r="BE143">
        <f>VLOOKUP($B143,Categories!$A$2:$Z$480,16,0)</f>
        <v>2.77</v>
      </c>
      <c r="BF143">
        <f t="shared" si="127"/>
        <v>1</v>
      </c>
    </row>
    <row r="144" spans="1:58" x14ac:dyDescent="0.25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M144" t="str">
        <f t="shared" si="102"/>
        <v>HTM</v>
      </c>
      <c r="N144" t="str">
        <f t="shared" si="103"/>
        <v/>
      </c>
      <c r="O144">
        <f t="shared" si="104"/>
        <v>1</v>
      </c>
      <c r="P144" t="str">
        <f t="shared" si="105"/>
        <v/>
      </c>
      <c r="Q144" t="str">
        <f t="shared" si="106"/>
        <v/>
      </c>
      <c r="R144">
        <f t="shared" si="107"/>
        <v>0</v>
      </c>
      <c r="S144" t="str">
        <f t="shared" si="108"/>
        <v/>
      </c>
      <c r="T144">
        <f t="shared" si="109"/>
        <v>0</v>
      </c>
      <c r="U144" t="str">
        <f t="shared" si="109"/>
        <v/>
      </c>
      <c r="V144" t="str">
        <f t="shared" si="110"/>
        <v/>
      </c>
      <c r="W144" t="str">
        <f t="shared" si="111"/>
        <v/>
      </c>
      <c r="X144">
        <f t="shared" si="112"/>
        <v>0</v>
      </c>
      <c r="Y144" t="str">
        <f t="shared" si="113"/>
        <v/>
      </c>
      <c r="Z144" t="str">
        <f t="shared" si="114"/>
        <v/>
      </c>
      <c r="AA144">
        <f t="shared" si="115"/>
        <v>0</v>
      </c>
      <c r="AB144" t="str">
        <f t="shared" si="116"/>
        <v/>
      </c>
      <c r="AC144">
        <f>IF($AP144="Competitive",IF(J144="","",IF(J144=MAX($D144:$L144),1,0)),IF(J144="","",IF(J144=$AO144,1,0)))</f>
        <v>1</v>
      </c>
      <c r="AD144" t="str">
        <f>IF($AP144="Competitive",IF(K144="","",IF(K144=MAX($D144:$L144),1,0)),IF(K144="","",IF(K144=$AO144,1,0)))</f>
        <v/>
      </c>
      <c r="AE144" t="str">
        <f t="shared" si="117"/>
        <v/>
      </c>
      <c r="AF144">
        <f t="shared" si="118"/>
        <v>0</v>
      </c>
      <c r="AG144">
        <f t="shared" si="119"/>
        <v>1</v>
      </c>
      <c r="AH144">
        <f t="shared" si="120"/>
        <v>0</v>
      </c>
      <c r="AI144">
        <f t="shared" si="121"/>
        <v>0</v>
      </c>
      <c r="AJ144">
        <f t="shared" si="122"/>
        <v>1</v>
      </c>
      <c r="AK144">
        <f t="shared" si="123"/>
        <v>0</v>
      </c>
      <c r="AL144">
        <f t="shared" si="124"/>
        <v>1</v>
      </c>
      <c r="AM144">
        <f t="shared" si="124"/>
        <v>0</v>
      </c>
      <c r="AN144">
        <f t="shared" si="125"/>
        <v>0</v>
      </c>
      <c r="AO144">
        <f t="shared" si="126"/>
        <v>3</v>
      </c>
      <c r="AP144" t="s">
        <v>63</v>
      </c>
      <c r="AQ144">
        <f>VLOOKUP($B144,Categories!$A$2:$O$480,2,0)</f>
        <v>1</v>
      </c>
      <c r="AR144">
        <f>VLOOKUP($B144,Categories!$A$2:$O$480,3,0)</f>
        <v>0</v>
      </c>
      <c r="AS144">
        <f>VLOOKUP($B144,Categories!$A$2:$O$480,4,0)</f>
        <v>0</v>
      </c>
      <c r="AT144">
        <f>VLOOKUP($B144,Categories!$A$2:$O$480,5,0)</f>
        <v>0</v>
      </c>
      <c r="AU144">
        <f>VLOOKUP($B144,Categories!$A$2:$O$480,6,0)</f>
        <v>0</v>
      </c>
      <c r="AV144">
        <f>VLOOKUP($B144,Categories!$A$2:$O$480,7,0)</f>
        <v>1</v>
      </c>
      <c r="AW144">
        <f>VLOOKUP($B144,Categories!$A$2:$O$480,8,0)</f>
        <v>0</v>
      </c>
      <c r="AX144">
        <f>VLOOKUP($B144,Categories!$A$2:$O$480,9,0)</f>
        <v>0</v>
      </c>
      <c r="AY144">
        <f>VLOOKUP($B144,Categories!$A$2:$O$480,10,0)</f>
        <v>0</v>
      </c>
      <c r="AZ144">
        <f>VLOOKUP($B144,Categories!$A$2:$O$480,11,0)</f>
        <v>0</v>
      </c>
      <c r="BA144">
        <f>VLOOKUP($B144,Categories!$A$2:$O$480,12,0)</f>
        <v>0</v>
      </c>
      <c r="BB144">
        <f>VLOOKUP($B144,Categories!$A$2:$O$480,13,0)</f>
        <v>0</v>
      </c>
      <c r="BC144">
        <f>VLOOKUP($B144,Categories!$A$2:$O$480,14,0)</f>
        <v>0</v>
      </c>
      <c r="BD144">
        <f>VLOOKUP($B144,Categories!$A$2:$O$480,15,0)</f>
        <v>0</v>
      </c>
      <c r="BE144">
        <f>VLOOKUP($B144,Categories!$A$2:$Z$480,16,0)</f>
        <v>2.77</v>
      </c>
      <c r="BF144">
        <f t="shared" si="127"/>
        <v>0</v>
      </c>
    </row>
    <row r="145" spans="1:58" x14ac:dyDescent="0.25">
      <c r="A145" s="1">
        <v>45535</v>
      </c>
      <c r="B145" t="s">
        <v>254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M145" t="str">
        <f>IF(D145&lt;&gt;"","J","")&amp;IF(E145&lt;&gt;"","H","")&amp;IF(F145&lt;&gt;"","E","")&amp;IF(G145&lt;&gt;"","L","")&amp;IF(H145&lt;&gt;"","T","")&amp;IF(I145&lt;&gt;"","S","")&amp;IF(L145&lt;&gt;"","O","")&amp;IF(J145&lt;&gt;"","M","")&amp;IF(K145&lt;&gt;"","N","")</f>
        <v>HETMN</v>
      </c>
      <c r="N145" t="str">
        <f t="shared" si="103"/>
        <v/>
      </c>
      <c r="O145">
        <f t="shared" si="104"/>
        <v>0</v>
      </c>
      <c r="P145">
        <f t="shared" si="105"/>
        <v>0</v>
      </c>
      <c r="Q145" t="str">
        <f t="shared" si="106"/>
        <v/>
      </c>
      <c r="R145">
        <f t="shared" si="107"/>
        <v>1</v>
      </c>
      <c r="S145" t="str">
        <f t="shared" si="108"/>
        <v/>
      </c>
      <c r="T145">
        <f t="shared" si="109"/>
        <v>0</v>
      </c>
      <c r="U145">
        <f t="shared" si="109"/>
        <v>0</v>
      </c>
      <c r="V145" t="str">
        <f t="shared" si="110"/>
        <v/>
      </c>
      <c r="W145" t="str">
        <f t="shared" si="111"/>
        <v/>
      </c>
      <c r="X145">
        <f t="shared" si="112"/>
        <v>0</v>
      </c>
      <c r="Y145">
        <f t="shared" si="113"/>
        <v>0</v>
      </c>
      <c r="Z145" t="str">
        <f t="shared" si="114"/>
        <v/>
      </c>
      <c r="AA145">
        <f t="shared" si="115"/>
        <v>0</v>
      </c>
      <c r="AB145" t="str">
        <f t="shared" si="116"/>
        <v/>
      </c>
      <c r="AC145">
        <f>IF($AP145="Competitive",IF(J145="","",IF(J145=MAX($D145:$L145),1,0)),IF(J145="","",IF(J145=$AO145,1,0)))</f>
        <v>1</v>
      </c>
      <c r="AD145">
        <f>IF($AP145="Competitive",IF(K145="","",IF(K145=MAX($D145:$L145),1,0)),IF(K145="","",IF(K145=$AO145,1,0)))</f>
        <v>0</v>
      </c>
      <c r="AE145" t="str">
        <f t="shared" si="117"/>
        <v/>
      </c>
      <c r="AF145">
        <f t="shared" si="118"/>
        <v>0</v>
      </c>
      <c r="AG145">
        <f t="shared" si="119"/>
        <v>1</v>
      </c>
      <c r="AH145">
        <f t="shared" si="120"/>
        <v>1</v>
      </c>
      <c r="AI145">
        <f t="shared" si="121"/>
        <v>0</v>
      </c>
      <c r="AJ145">
        <f t="shared" si="122"/>
        <v>1</v>
      </c>
      <c r="AK145">
        <f t="shared" si="123"/>
        <v>0</v>
      </c>
      <c r="AL145">
        <f t="shared" si="124"/>
        <v>1</v>
      </c>
      <c r="AM145">
        <f t="shared" si="124"/>
        <v>1</v>
      </c>
      <c r="AN145">
        <f t="shared" si="125"/>
        <v>0</v>
      </c>
      <c r="AO145">
        <f t="shared" si="126"/>
        <v>5</v>
      </c>
      <c r="AP145" t="s">
        <v>63</v>
      </c>
      <c r="AQ145">
        <f>VLOOKUP($B145,Categories!$A$2:$O$480,2,0)</f>
        <v>1</v>
      </c>
      <c r="AR145">
        <f>VLOOKUP($B145,Categories!$A$2:$O$480,3,0)</f>
        <v>0</v>
      </c>
      <c r="AS145">
        <f>VLOOKUP($B145,Categories!$A$2:$O$480,4,0)</f>
        <v>1</v>
      </c>
      <c r="AT145">
        <f>VLOOKUP($B145,Categories!$A$2:$O$480,5,0)</f>
        <v>0</v>
      </c>
      <c r="AU145">
        <f>VLOOKUP($B145,Categories!$A$2:$O$480,6,0)</f>
        <v>1</v>
      </c>
      <c r="AV145">
        <f>VLOOKUP($B145,Categories!$A$2:$O$480,7,0)</f>
        <v>0</v>
      </c>
      <c r="AW145">
        <f>VLOOKUP($B145,Categories!$A$2:$O$480,8,0)</f>
        <v>1</v>
      </c>
      <c r="AX145">
        <f>VLOOKUP($B145,Categories!$A$2:$O$480,9,0)</f>
        <v>1</v>
      </c>
      <c r="AY145">
        <f>VLOOKUP($B145,Categories!$A$2:$O$480,10,0)</f>
        <v>0</v>
      </c>
      <c r="AZ145">
        <f>VLOOKUP($B145,Categories!$A$2:$O$480,11,0)</f>
        <v>0</v>
      </c>
      <c r="BA145">
        <f>VLOOKUP($B145,Categories!$A$2:$O$480,12,0)</f>
        <v>0</v>
      </c>
      <c r="BB145">
        <f>VLOOKUP($B145,Categories!$A$2:$O$480,13,0)</f>
        <v>1</v>
      </c>
      <c r="BC145">
        <f>VLOOKUP($B145,Categories!$A$2:$O$480,14,0)</f>
        <v>0</v>
      </c>
      <c r="BD145">
        <f>VLOOKUP($B145,Categories!$A$2:$O$480,15,0)</f>
        <v>0</v>
      </c>
      <c r="BE145">
        <f>VLOOKUP($B145,Categories!$A$2:$Z$480,16,0)</f>
        <v>4.32</v>
      </c>
      <c r="BF145">
        <f t="shared" si="127"/>
        <v>1</v>
      </c>
    </row>
    <row r="146" spans="1:58" x14ac:dyDescent="0.25">
      <c r="A146" s="1">
        <v>45560</v>
      </c>
      <c r="B146" t="s">
        <v>221</v>
      </c>
      <c r="C146" t="s">
        <v>5</v>
      </c>
      <c r="E146">
        <v>2</v>
      </c>
      <c r="F146">
        <v>1</v>
      </c>
      <c r="H146">
        <v>3</v>
      </c>
      <c r="M146" t="str">
        <f t="shared" ref="M146:M166" si="128">IF(D146&lt;&gt;"","J","")&amp;IF(E146&lt;&gt;"","H","")&amp;IF(F146&lt;&gt;"","E","")&amp;IF(G146&lt;&gt;"","L","")&amp;IF(H146&lt;&gt;"","T","")&amp;IF(I146&lt;&gt;"","S","")&amp;IF(L146&lt;&gt;"","O","")&amp;IF(J146&lt;&gt;"","M","")&amp;IF(K146&lt;&gt;"","N","")</f>
        <v>HET</v>
      </c>
      <c r="N146" t="str">
        <f t="shared" ref="N146:N147" si="129">IF(D146="","",IF(D146=1,1,0))</f>
        <v/>
      </c>
      <c r="O146">
        <f t="shared" ref="O146:O147" si="130">IF(E146="","",IF(E146=1,1,0))</f>
        <v>0</v>
      </c>
      <c r="P146">
        <f t="shared" ref="P146:P147" si="131">IF(F146="","",IF(F146=1,1,0))</f>
        <v>1</v>
      </c>
      <c r="Q146" t="str">
        <f t="shared" ref="Q146:Q147" si="132">IF(G146="","",IF(G146=1,1,0))</f>
        <v/>
      </c>
      <c r="R146">
        <f t="shared" ref="R146:R147" si="133">IF(H146="","",IF(H146=1,1,0))</f>
        <v>0</v>
      </c>
      <c r="S146" t="str">
        <f t="shared" ref="S146:S147" si="134">IF(I146="","",IF(I146=1,1,0))</f>
        <v/>
      </c>
      <c r="T146" t="str">
        <f t="shared" ref="T146:U147" si="135">IF(J146="","",IF(J146=1,1,0))</f>
        <v/>
      </c>
      <c r="U146" t="str">
        <f t="shared" si="135"/>
        <v/>
      </c>
      <c r="V146" t="str">
        <f t="shared" ref="V146:V147" si="136">IF(L146="","",IF(L146=1,1,0))</f>
        <v/>
      </c>
      <c r="W146" t="str">
        <f t="shared" ref="W146:W147" si="137">IF($AP146="Competitive",IF(D146="","",IF(D146=MAX($D146:$L146),1,0)),IF(D146="","",IF(D146=$AO146,1,0)))</f>
        <v/>
      </c>
      <c r="X146">
        <f t="shared" ref="X146:X147" si="138">IF($AP146="Competitive",IF(E146="","",IF(E146=MAX($D146:$L146),1,0)),IF(E146="","",IF(E146=$AO146,1,0)))</f>
        <v>0</v>
      </c>
      <c r="Y146">
        <f t="shared" ref="Y146:Y147" si="139">IF($AP146="Competitive",IF(F146="","",IF(F146=MAX($D146:$L146),1,0)),IF(F146="","",IF(F146=$AO146,1,0)))</f>
        <v>0</v>
      </c>
      <c r="Z146" t="str">
        <f t="shared" ref="Z146:Z147" si="140">IF($AP146="Competitive",IF(G146="","",IF(G146=MAX($D146:$L146),1,0)),IF(G146="","",IF(G146=$AO146,1,0)))</f>
        <v/>
      </c>
      <c r="AA146">
        <f t="shared" ref="AA146:AA147" si="141">IF($AP146="Competitive",IF(H146="","",IF(H146=MAX($D146:$L146),1,0)),IF(H146="","",IF(H146=$AO146,1,0)))</f>
        <v>1</v>
      </c>
      <c r="AB146" t="str">
        <f t="shared" ref="AB146:AB147" si="142">IF($AP146="Competitive",IF(I146="","",IF(I146=MAX($D146:$L146),1,0)),IF(I146="","",IF(I146=$AO146,1,0)))</f>
        <v/>
      </c>
      <c r="AC146" t="str">
        <f>IF($AP146="Competitive",IF(J146="","",IF(J146=MAX($D146:$L146),1,0)),IF(J146="","",IF(J146=$AO146,1,0)))</f>
        <v/>
      </c>
      <c r="AD146" t="str">
        <f>IF($AP146="Competitive",IF(K146="","",IF(K146=MAX($D146:$L146),1,0)),IF(K146="","",IF(K146=$AO146,1,0)))</f>
        <v/>
      </c>
      <c r="AE146" t="str">
        <f t="shared" ref="AE146:AE147" si="143">IF($AP146="Competitive",IF(L146="","",IF(L146=MAX($D146:$L146),1,0)),IF(L146="","",IF(L146=$AO146,1,0)))</f>
        <v/>
      </c>
      <c r="AF146">
        <f t="shared" ref="AF146:AF147" si="144">IF(D146&lt;&gt;"",1,0)</f>
        <v>0</v>
      </c>
      <c r="AG146">
        <f t="shared" ref="AG146:AG147" si="145">IF(E146&lt;&gt;"",1,0)</f>
        <v>1</v>
      </c>
      <c r="AH146">
        <f t="shared" ref="AH146:AH147" si="146">IF(F146&lt;&gt;"",1,0)</f>
        <v>1</v>
      </c>
      <c r="AI146">
        <f t="shared" ref="AI146:AI147" si="147">IF(G146&lt;&gt;"",1,0)</f>
        <v>0</v>
      </c>
      <c r="AJ146">
        <f t="shared" ref="AJ146:AJ147" si="148">IF(H146&lt;&gt;"",1,0)</f>
        <v>1</v>
      </c>
      <c r="AK146">
        <f t="shared" ref="AK146:AK147" si="149">IF(I146&lt;&gt;"",1,0)</f>
        <v>0</v>
      </c>
      <c r="AL146">
        <f t="shared" ref="AL146:AM147" si="150">IF(J146&lt;&gt;"",1,0)</f>
        <v>0</v>
      </c>
      <c r="AM146">
        <f t="shared" si="150"/>
        <v>0</v>
      </c>
      <c r="AN146">
        <f t="shared" ref="AN146:AN147" si="151">IF(L146&lt;&gt;"",1,0)</f>
        <v>0</v>
      </c>
      <c r="AO146">
        <f t="shared" ref="AO146:AO147" si="152">COUNTA(D146:L146)</f>
        <v>3</v>
      </c>
      <c r="AP146" t="s">
        <v>63</v>
      </c>
      <c r="AQ146">
        <f>VLOOKUP($B146,Categories!$A$2:$O$480,2,0)</f>
        <v>0</v>
      </c>
      <c r="AR146">
        <f>VLOOKUP($B146,Categories!$A$2:$O$480,3,0)</f>
        <v>1</v>
      </c>
      <c r="AS146">
        <f>VLOOKUP($B146,Categories!$A$2:$O$480,4,0)</f>
        <v>0</v>
      </c>
      <c r="AT146">
        <f>VLOOKUP($B146,Categories!$A$2:$O$480,5,0)</f>
        <v>0</v>
      </c>
      <c r="AU146">
        <f>VLOOKUP($B146,Categories!$A$2:$O$480,6,0)</f>
        <v>1</v>
      </c>
      <c r="AV146">
        <f>VLOOKUP($B146,Categories!$A$2:$O$480,7,0)</f>
        <v>0</v>
      </c>
      <c r="AW146">
        <f>VLOOKUP($B146,Categories!$A$2:$O$480,8,0)</f>
        <v>1</v>
      </c>
      <c r="AX146">
        <f>VLOOKUP($B146,Categories!$A$2:$O$480,9,0)</f>
        <v>0</v>
      </c>
      <c r="AY146">
        <f>VLOOKUP($B146,Categories!$A$2:$O$480,10,0)</f>
        <v>1</v>
      </c>
      <c r="AZ146">
        <f>VLOOKUP($B146,Categories!$A$2:$O$480,11,0)</f>
        <v>0</v>
      </c>
      <c r="BA146">
        <f>VLOOKUP($B146,Categories!$A$2:$O$480,12,0)</f>
        <v>0</v>
      </c>
      <c r="BB146">
        <f>VLOOKUP($B146,Categories!$A$2:$O$480,13,0)</f>
        <v>1</v>
      </c>
      <c r="BC146">
        <f>VLOOKUP($B146,Categories!$A$2:$O$480,14,0)</f>
        <v>1</v>
      </c>
      <c r="BD146">
        <f>VLOOKUP($B146,Categories!$A$2:$O$480,15,0)</f>
        <v>0</v>
      </c>
      <c r="BE146">
        <f>VLOOKUP($B146,Categories!$A$2:$Z$480,16,0)</f>
        <v>3.03</v>
      </c>
      <c r="BF146">
        <f t="shared" ref="BF146:BF147" si="153">IF(A146&lt;&gt;A145,1,0)</f>
        <v>1</v>
      </c>
    </row>
    <row r="147" spans="1:58" x14ac:dyDescent="0.25">
      <c r="A147" s="1">
        <v>45560</v>
      </c>
      <c r="B147" t="s">
        <v>221</v>
      </c>
      <c r="C147" t="s">
        <v>5</v>
      </c>
      <c r="E147">
        <v>3</v>
      </c>
      <c r="F147">
        <v>1</v>
      </c>
      <c r="H147">
        <v>2</v>
      </c>
      <c r="M147" t="str">
        <f t="shared" si="128"/>
        <v>HET</v>
      </c>
      <c r="N147" t="str">
        <f t="shared" si="129"/>
        <v/>
      </c>
      <c r="O147">
        <f t="shared" si="130"/>
        <v>0</v>
      </c>
      <c r="P147">
        <f t="shared" si="131"/>
        <v>1</v>
      </c>
      <c r="Q147" t="str">
        <f t="shared" si="132"/>
        <v/>
      </c>
      <c r="R147">
        <f t="shared" si="133"/>
        <v>0</v>
      </c>
      <c r="S147" t="str">
        <f t="shared" si="134"/>
        <v/>
      </c>
      <c r="T147" t="str">
        <f t="shared" si="135"/>
        <v/>
      </c>
      <c r="U147" t="str">
        <f t="shared" si="135"/>
        <v/>
      </c>
      <c r="V147" t="str">
        <f t="shared" si="136"/>
        <v/>
      </c>
      <c r="W147" t="str">
        <f t="shared" si="137"/>
        <v/>
      </c>
      <c r="X147">
        <f t="shared" si="138"/>
        <v>1</v>
      </c>
      <c r="Y147">
        <f t="shared" si="139"/>
        <v>0</v>
      </c>
      <c r="Z147" t="str">
        <f t="shared" si="140"/>
        <v/>
      </c>
      <c r="AA147">
        <f t="shared" si="141"/>
        <v>0</v>
      </c>
      <c r="AB147" t="str">
        <f t="shared" si="142"/>
        <v/>
      </c>
      <c r="AC147" t="str">
        <f>IF($AP147="Competitive",IF(J147="","",IF(J147=MAX($D147:$L147),1,0)),IF(J147="","",IF(J147=$AO147,1,0)))</f>
        <v/>
      </c>
      <c r="AD147" t="str">
        <f>IF($AP147="Competitive",IF(K147="","",IF(K147=MAX($D147:$L147),1,0)),IF(K147="","",IF(K147=$AO147,1,0)))</f>
        <v/>
      </c>
      <c r="AE147" t="str">
        <f t="shared" si="143"/>
        <v/>
      </c>
      <c r="AF147">
        <f t="shared" si="144"/>
        <v>0</v>
      </c>
      <c r="AG147">
        <f t="shared" si="145"/>
        <v>1</v>
      </c>
      <c r="AH147">
        <f t="shared" si="146"/>
        <v>1</v>
      </c>
      <c r="AI147">
        <f t="shared" si="147"/>
        <v>0</v>
      </c>
      <c r="AJ147">
        <f t="shared" si="148"/>
        <v>1</v>
      </c>
      <c r="AK147">
        <f t="shared" si="149"/>
        <v>0</v>
      </c>
      <c r="AL147">
        <f t="shared" si="150"/>
        <v>0</v>
      </c>
      <c r="AM147">
        <f t="shared" si="150"/>
        <v>0</v>
      </c>
      <c r="AN147">
        <f t="shared" si="151"/>
        <v>0</v>
      </c>
      <c r="AO147">
        <f t="shared" si="152"/>
        <v>3</v>
      </c>
      <c r="AP147" t="s">
        <v>63</v>
      </c>
      <c r="AQ147">
        <f>VLOOKUP($B147,Categories!$A$2:$O$480,2,0)</f>
        <v>0</v>
      </c>
      <c r="AR147">
        <f>VLOOKUP($B147,Categories!$A$2:$O$480,3,0)</f>
        <v>1</v>
      </c>
      <c r="AS147">
        <f>VLOOKUP($B147,Categories!$A$2:$O$480,4,0)</f>
        <v>0</v>
      </c>
      <c r="AT147">
        <f>VLOOKUP($B147,Categories!$A$2:$O$480,5,0)</f>
        <v>0</v>
      </c>
      <c r="AU147">
        <f>VLOOKUP($B147,Categories!$A$2:$O$480,6,0)</f>
        <v>1</v>
      </c>
      <c r="AV147">
        <f>VLOOKUP($B147,Categories!$A$2:$O$480,7,0)</f>
        <v>0</v>
      </c>
      <c r="AW147">
        <f>VLOOKUP($B147,Categories!$A$2:$O$480,8,0)</f>
        <v>1</v>
      </c>
      <c r="AX147">
        <f>VLOOKUP($B147,Categories!$A$2:$O$480,9,0)</f>
        <v>0</v>
      </c>
      <c r="AY147">
        <f>VLOOKUP($B147,Categories!$A$2:$O$480,10,0)</f>
        <v>1</v>
      </c>
      <c r="AZ147">
        <f>VLOOKUP($B147,Categories!$A$2:$O$480,11,0)</f>
        <v>0</v>
      </c>
      <c r="BA147">
        <f>VLOOKUP($B147,Categories!$A$2:$O$480,12,0)</f>
        <v>0</v>
      </c>
      <c r="BB147">
        <f>VLOOKUP($B147,Categories!$A$2:$O$480,13,0)</f>
        <v>1</v>
      </c>
      <c r="BC147">
        <f>VLOOKUP($B147,Categories!$A$2:$O$480,14,0)</f>
        <v>1</v>
      </c>
      <c r="BD147">
        <f>VLOOKUP($B147,Categories!$A$2:$O$480,15,0)</f>
        <v>0</v>
      </c>
      <c r="BE147">
        <f>VLOOKUP($B147,Categories!$A$2:$Z$480,16,0)</f>
        <v>3.03</v>
      </c>
      <c r="BF147">
        <f t="shared" si="153"/>
        <v>0</v>
      </c>
    </row>
    <row r="148" spans="1:58" x14ac:dyDescent="0.25">
      <c r="A148" s="1">
        <v>45605</v>
      </c>
      <c r="B148" t="s">
        <v>254</v>
      </c>
      <c r="C148" t="s">
        <v>5</v>
      </c>
      <c r="E148">
        <v>4</v>
      </c>
      <c r="F148">
        <v>1</v>
      </c>
      <c r="H148">
        <v>2</v>
      </c>
      <c r="K148">
        <v>3</v>
      </c>
      <c r="M148" t="str">
        <f t="shared" si="128"/>
        <v>HETN</v>
      </c>
      <c r="O148">
        <f t="shared" ref="O148" si="154">IF(E148="","",IF(E148=1,1,0))</f>
        <v>0</v>
      </c>
      <c r="P148">
        <f t="shared" ref="P148" si="155">IF(F148="","",IF(F148=1,1,0))</f>
        <v>1</v>
      </c>
      <c r="Q148" t="str">
        <f t="shared" ref="Q148" si="156">IF(G148="","",IF(G148=1,1,0))</f>
        <v/>
      </c>
      <c r="R148">
        <f t="shared" ref="R148" si="157">IF(H148="","",IF(H148=1,1,0))</f>
        <v>0</v>
      </c>
      <c r="S148" t="str">
        <f t="shared" ref="S148" si="158">IF(I148="","",IF(I148=1,1,0))</f>
        <v/>
      </c>
      <c r="T148" t="str">
        <f t="shared" ref="T148:U148" si="159">IF(J148="","",IF(J148=1,1,0))</f>
        <v/>
      </c>
      <c r="U148">
        <f t="shared" si="159"/>
        <v>0</v>
      </c>
      <c r="V148" t="str">
        <f t="shared" ref="V148" si="160">IF(L148="","",IF(L148=1,1,0))</f>
        <v/>
      </c>
      <c r="W148" t="str">
        <f t="shared" ref="W148" si="161">IF($AP148="Competitive",IF(D148="","",IF(D148=MAX($D148:$L148),1,0)),IF(D148="","",IF(D148=$AO148,1,0)))</f>
        <v/>
      </c>
      <c r="X148">
        <f t="shared" ref="X148" si="162">IF($AP148="Competitive",IF(E148="","",IF(E148=MAX($D148:$L148),1,0)),IF(E148="","",IF(E148=$AO148,1,0)))</f>
        <v>1</v>
      </c>
      <c r="Y148">
        <f t="shared" ref="Y148" si="163">IF($AP148="Competitive",IF(F148="","",IF(F148=MAX($D148:$L148),1,0)),IF(F148="","",IF(F148=$AO148,1,0)))</f>
        <v>0</v>
      </c>
      <c r="Z148" t="str">
        <f t="shared" ref="Z148" si="164">IF($AP148="Competitive",IF(G148="","",IF(G148=MAX($D148:$L148),1,0)),IF(G148="","",IF(G148=$AO148,1,0)))</f>
        <v/>
      </c>
      <c r="AA148">
        <f t="shared" ref="AA148" si="165">IF($AP148="Competitive",IF(H148="","",IF(H148=MAX($D148:$L148),1,0)),IF(H148="","",IF(H148=$AO148,1,0)))</f>
        <v>0</v>
      </c>
      <c r="AB148" t="str">
        <f t="shared" ref="AB148" si="166">IF($AP148="Competitive",IF(I148="","",IF(I148=MAX($D148:$L148),1,0)),IF(I148="","",IF(I148=$AO148,1,0)))</f>
        <v/>
      </c>
      <c r="AC148" t="str">
        <f>IF($AP148="Competitive",IF(J148="","",IF(J148=MAX($D148:$L148),1,0)),IF(J148="","",IF(J148=$AO148,1,0)))</f>
        <v/>
      </c>
      <c r="AD148">
        <f>IF($AP148="Competitive",IF(K148="","",IF(K148=MAX($D148:$L148),1,0)),IF(K148="","",IF(K148=$AO148,1,0)))</f>
        <v>0</v>
      </c>
      <c r="AE148" t="str">
        <f t="shared" ref="AE148" si="167">IF($AP148="Competitive",IF(L148="","",IF(L148=MAX($D148:$L148),1,0)),IF(L148="","",IF(L148=$AO148,1,0)))</f>
        <v/>
      </c>
      <c r="AF148">
        <f t="shared" ref="AF148" si="168">IF(D148&lt;&gt;"",1,0)</f>
        <v>0</v>
      </c>
      <c r="AG148">
        <f t="shared" ref="AG148" si="169">IF(E148&lt;&gt;"",1,0)</f>
        <v>1</v>
      </c>
      <c r="AH148">
        <f t="shared" ref="AH148" si="170">IF(F148&lt;&gt;"",1,0)</f>
        <v>1</v>
      </c>
      <c r="AI148">
        <f t="shared" ref="AI148" si="171">IF(G148&lt;&gt;"",1,0)</f>
        <v>0</v>
      </c>
      <c r="AJ148">
        <f t="shared" ref="AJ148" si="172">IF(H148&lt;&gt;"",1,0)</f>
        <v>1</v>
      </c>
      <c r="AK148">
        <f t="shared" ref="AK148" si="173">IF(I148&lt;&gt;"",1,0)</f>
        <v>0</v>
      </c>
      <c r="AL148">
        <f t="shared" ref="AL148:AM148" si="174">IF(J148&lt;&gt;"",1,0)</f>
        <v>0</v>
      </c>
      <c r="AM148">
        <f t="shared" si="174"/>
        <v>1</v>
      </c>
      <c r="AN148">
        <f t="shared" ref="AN148" si="175">IF(L148&lt;&gt;"",1,0)</f>
        <v>0</v>
      </c>
      <c r="AO148">
        <f t="shared" ref="AO148" si="176">COUNTA(D148:L148)</f>
        <v>4</v>
      </c>
      <c r="AP148" t="s">
        <v>63</v>
      </c>
      <c r="AQ148">
        <f>VLOOKUP($B148,Categories!$A$2:$O$480,2,0)</f>
        <v>1</v>
      </c>
      <c r="AR148">
        <f>VLOOKUP($B148,Categories!$A$2:$O$480,3,0)</f>
        <v>0</v>
      </c>
      <c r="AS148">
        <f>VLOOKUP($B148,Categories!$A$2:$O$480,4,0)</f>
        <v>1</v>
      </c>
      <c r="AT148">
        <f>VLOOKUP($B148,Categories!$A$2:$O$480,5,0)</f>
        <v>0</v>
      </c>
      <c r="AU148">
        <f>VLOOKUP($B148,Categories!$A$2:$O$480,6,0)</f>
        <v>1</v>
      </c>
      <c r="AV148">
        <f>VLOOKUP($B148,Categories!$A$2:$O$480,7,0)</f>
        <v>0</v>
      </c>
      <c r="AW148">
        <f>VLOOKUP($B148,Categories!$A$2:$O$480,8,0)</f>
        <v>1</v>
      </c>
      <c r="AX148">
        <f>VLOOKUP($B148,Categories!$A$2:$O$480,9,0)</f>
        <v>1</v>
      </c>
      <c r="AY148">
        <f>VLOOKUP($B148,Categories!$A$2:$O$480,10,0)</f>
        <v>0</v>
      </c>
      <c r="AZ148">
        <f>VLOOKUP($B148,Categories!$A$2:$O$480,11,0)</f>
        <v>0</v>
      </c>
      <c r="BA148">
        <f>VLOOKUP($B148,Categories!$A$2:$O$480,12,0)</f>
        <v>0</v>
      </c>
      <c r="BB148">
        <f>VLOOKUP($B148,Categories!$A$2:$O$480,13,0)</f>
        <v>1</v>
      </c>
      <c r="BC148">
        <f>VLOOKUP($B148,Categories!$A$2:$O$480,14,0)</f>
        <v>0</v>
      </c>
      <c r="BD148">
        <f>VLOOKUP($B148,Categories!$A$2:$O$480,15,0)</f>
        <v>0</v>
      </c>
      <c r="BE148">
        <f>VLOOKUP($B148,Categories!$A$2:$Z$480,16,0)</f>
        <v>4.32</v>
      </c>
      <c r="BF148">
        <f t="shared" ref="BF148" si="177">IF(A148&lt;&gt;A147,1,0)</f>
        <v>1</v>
      </c>
    </row>
    <row r="149" spans="1:58" x14ac:dyDescent="0.25">
      <c r="A149" s="1">
        <v>45618</v>
      </c>
      <c r="B149" t="s">
        <v>189</v>
      </c>
      <c r="C149" t="s">
        <v>5</v>
      </c>
      <c r="E149">
        <v>1</v>
      </c>
      <c r="F149">
        <v>4</v>
      </c>
      <c r="H149">
        <v>5</v>
      </c>
      <c r="J149">
        <v>3</v>
      </c>
      <c r="K149">
        <v>2</v>
      </c>
      <c r="M149" t="str">
        <f t="shared" si="128"/>
        <v>HETMN</v>
      </c>
      <c r="O149">
        <f t="shared" ref="O149:O150" si="178">IF(E149="","",IF(E149=1,1,0))</f>
        <v>1</v>
      </c>
      <c r="P149">
        <f t="shared" ref="P149:P150" si="179">IF(F149="","",IF(F149=1,1,0))</f>
        <v>0</v>
      </c>
      <c r="Q149" t="str">
        <f t="shared" ref="Q149:Q150" si="180">IF(G149="","",IF(G149=1,1,0))</f>
        <v/>
      </c>
      <c r="R149">
        <f t="shared" ref="R149:R150" si="181">IF(H149="","",IF(H149=1,1,0))</f>
        <v>0</v>
      </c>
      <c r="S149" t="str">
        <f t="shared" ref="S149:S150" si="182">IF(I149="","",IF(I149=1,1,0))</f>
        <v/>
      </c>
      <c r="T149">
        <f t="shared" ref="T149:U150" si="183">IF(J149="","",IF(J149=1,1,0))</f>
        <v>0</v>
      </c>
      <c r="U149">
        <f t="shared" si="183"/>
        <v>0</v>
      </c>
      <c r="V149" t="str">
        <f t="shared" ref="V149:V150" si="184">IF(L149="","",IF(L149=1,1,0))</f>
        <v/>
      </c>
      <c r="W149" t="str">
        <f t="shared" ref="W149:W150" si="185">IF($AP149="Competitive",IF(D149="","",IF(D149=MAX($D149:$L149),1,0)),IF(D149="","",IF(D149=$AO149,1,0)))</f>
        <v/>
      </c>
      <c r="X149">
        <f t="shared" ref="X149:X150" si="186">IF($AP149="Competitive",IF(E149="","",IF(E149=MAX($D149:$L149),1,0)),IF(E149="","",IF(E149=$AO149,1,0)))</f>
        <v>0</v>
      </c>
      <c r="Y149">
        <f t="shared" ref="Y149:Y150" si="187">IF($AP149="Competitive",IF(F149="","",IF(F149=MAX($D149:$L149),1,0)),IF(F149="","",IF(F149=$AO149,1,0)))</f>
        <v>0</v>
      </c>
      <c r="Z149" t="str">
        <f t="shared" ref="Z149:Z150" si="188">IF($AP149="Competitive",IF(G149="","",IF(G149=MAX($D149:$L149),1,0)),IF(G149="","",IF(G149=$AO149,1,0)))</f>
        <v/>
      </c>
      <c r="AA149">
        <f t="shared" ref="AA149:AA150" si="189">IF($AP149="Competitive",IF(H149="","",IF(H149=MAX($D149:$L149),1,0)),IF(H149="","",IF(H149=$AO149,1,0)))</f>
        <v>1</v>
      </c>
      <c r="AB149" t="str">
        <f t="shared" ref="AB149:AB150" si="190">IF($AP149="Competitive",IF(I149="","",IF(I149=MAX($D149:$L149),1,0)),IF(I149="","",IF(I149=$AO149,1,0)))</f>
        <v/>
      </c>
      <c r="AC149">
        <f>IF($AP149="Competitive",IF(J149="","",IF(J149=MAX($D149:$L149),1,0)),IF(J149="","",IF(J149=$AO149,1,0)))</f>
        <v>0</v>
      </c>
      <c r="AD149">
        <f>IF($AP149="Competitive",IF(K149="","",IF(K149=MAX($D149:$L149),1,0)),IF(K149="","",IF(K149=$AO149,1,0)))</f>
        <v>0</v>
      </c>
      <c r="AE149" t="str">
        <f t="shared" ref="AE149:AE150" si="191">IF($AP149="Competitive",IF(L149="","",IF(L149=MAX($D149:$L149),1,0)),IF(L149="","",IF(L149=$AO149,1,0)))</f>
        <v/>
      </c>
      <c r="AF149">
        <f t="shared" ref="AF149:AF150" si="192">IF(D149&lt;&gt;"",1,0)</f>
        <v>0</v>
      </c>
      <c r="AG149">
        <f t="shared" ref="AG149:AG150" si="193">IF(E149&lt;&gt;"",1,0)</f>
        <v>1</v>
      </c>
      <c r="AH149">
        <f t="shared" ref="AH149:AH150" si="194">IF(F149&lt;&gt;"",1,0)</f>
        <v>1</v>
      </c>
      <c r="AI149">
        <f t="shared" ref="AI149:AI150" si="195">IF(G149&lt;&gt;"",1,0)</f>
        <v>0</v>
      </c>
      <c r="AJ149">
        <f t="shared" ref="AJ149:AJ150" si="196">IF(H149&lt;&gt;"",1,0)</f>
        <v>1</v>
      </c>
      <c r="AK149">
        <f t="shared" ref="AK149:AK150" si="197">IF(I149&lt;&gt;"",1,0)</f>
        <v>0</v>
      </c>
      <c r="AL149">
        <f t="shared" ref="AL149:AM150" si="198">IF(J149&lt;&gt;"",1,0)</f>
        <v>1</v>
      </c>
      <c r="AM149">
        <f t="shared" si="198"/>
        <v>1</v>
      </c>
      <c r="AN149">
        <f t="shared" ref="AN149:AN150" si="199">IF(L149&lt;&gt;"",1,0)</f>
        <v>0</v>
      </c>
      <c r="AO149">
        <f t="shared" ref="AO149:AO150" si="200">COUNTA(D149:L149)</f>
        <v>5</v>
      </c>
      <c r="AP149" t="s">
        <v>63</v>
      </c>
      <c r="AQ149">
        <f>VLOOKUP($B149,Categories!$A$2:$O$480,2,0)</f>
        <v>0</v>
      </c>
      <c r="AR149">
        <f>VLOOKUP($B149,Categories!$A$2:$O$480,3,0)</f>
        <v>0</v>
      </c>
      <c r="AS149">
        <f>VLOOKUP($B149,Categories!$A$2:$O$480,4,0)</f>
        <v>1</v>
      </c>
      <c r="AT149">
        <f>VLOOKUP($B149,Categories!$A$2:$O$480,5,0)</f>
        <v>1</v>
      </c>
      <c r="AU149">
        <f>VLOOKUP($B149,Categories!$A$2:$O$480,6,0)</f>
        <v>1</v>
      </c>
      <c r="AV149">
        <f>VLOOKUP($B149,Categories!$A$2:$O$480,7,0)</f>
        <v>0</v>
      </c>
      <c r="AW149">
        <f>VLOOKUP($B149,Categories!$A$2:$O$480,8,0)</f>
        <v>0</v>
      </c>
      <c r="AX149">
        <f>VLOOKUP($B149,Categories!$A$2:$O$480,9,0)</f>
        <v>1</v>
      </c>
      <c r="AY149">
        <f>VLOOKUP($B149,Categories!$A$2:$O$480,10,0)</f>
        <v>0</v>
      </c>
      <c r="AZ149">
        <f>VLOOKUP($B149,Categories!$A$2:$O$480,11,0)</f>
        <v>0</v>
      </c>
      <c r="BA149">
        <f>VLOOKUP($B149,Categories!$A$2:$O$480,12,0)</f>
        <v>0</v>
      </c>
      <c r="BB149">
        <f>VLOOKUP($B149,Categories!$A$2:$O$480,13,0)</f>
        <v>0</v>
      </c>
      <c r="BC149">
        <f>VLOOKUP($B149,Categories!$A$2:$O$480,14,0)</f>
        <v>0</v>
      </c>
      <c r="BD149">
        <f>VLOOKUP($B149,Categories!$A$2:$O$480,15,0)</f>
        <v>0</v>
      </c>
      <c r="BE149">
        <f>VLOOKUP($B149,Categories!$A$2:$Z$480,16,0)</f>
        <v>2.83</v>
      </c>
      <c r="BF149">
        <f t="shared" ref="BF149:BF150" si="201">IF(A149&lt;&gt;A148,1,0)</f>
        <v>1</v>
      </c>
    </row>
    <row r="150" spans="1:58" x14ac:dyDescent="0.25">
      <c r="A150" s="1">
        <v>45618</v>
      </c>
      <c r="B150" t="s">
        <v>60</v>
      </c>
      <c r="C150" t="s">
        <v>5</v>
      </c>
      <c r="E150">
        <v>1</v>
      </c>
      <c r="F150">
        <v>4</v>
      </c>
      <c r="H150">
        <v>2</v>
      </c>
      <c r="J150">
        <v>5</v>
      </c>
      <c r="K150">
        <v>3</v>
      </c>
      <c r="M150" t="str">
        <f t="shared" si="128"/>
        <v>HETMN</v>
      </c>
      <c r="O150">
        <f t="shared" si="178"/>
        <v>1</v>
      </c>
      <c r="P150">
        <f t="shared" si="179"/>
        <v>0</v>
      </c>
      <c r="Q150" t="str">
        <f t="shared" si="180"/>
        <v/>
      </c>
      <c r="R150">
        <f t="shared" si="181"/>
        <v>0</v>
      </c>
      <c r="S150" t="str">
        <f t="shared" si="182"/>
        <v/>
      </c>
      <c r="T150">
        <f t="shared" si="183"/>
        <v>0</v>
      </c>
      <c r="U150">
        <f t="shared" si="183"/>
        <v>0</v>
      </c>
      <c r="V150" t="str">
        <f t="shared" si="184"/>
        <v/>
      </c>
      <c r="W150" t="str">
        <f t="shared" si="185"/>
        <v/>
      </c>
      <c r="X150">
        <f t="shared" si="186"/>
        <v>0</v>
      </c>
      <c r="Y150">
        <f t="shared" si="187"/>
        <v>0</v>
      </c>
      <c r="Z150" t="str">
        <f t="shared" si="188"/>
        <v/>
      </c>
      <c r="AA150">
        <f t="shared" si="189"/>
        <v>0</v>
      </c>
      <c r="AB150" t="str">
        <f t="shared" si="190"/>
        <v/>
      </c>
      <c r="AC150">
        <f>IF($AP150="Competitive",IF(J150="","",IF(J150=MAX($D150:$L150),1,0)),IF(J150="","",IF(J150=$AO150,1,0)))</f>
        <v>1</v>
      </c>
      <c r="AD150">
        <f>IF($AP150="Competitive",IF(K150="","",IF(K150=MAX($D150:$L150),1,0)),IF(K150="","",IF(K150=$AO150,1,0)))</f>
        <v>0</v>
      </c>
      <c r="AE150" t="str">
        <f t="shared" si="191"/>
        <v/>
      </c>
      <c r="AF150">
        <f t="shared" si="192"/>
        <v>0</v>
      </c>
      <c r="AG150">
        <f t="shared" si="193"/>
        <v>1</v>
      </c>
      <c r="AH150">
        <f t="shared" si="194"/>
        <v>1</v>
      </c>
      <c r="AI150">
        <f t="shared" si="195"/>
        <v>0</v>
      </c>
      <c r="AJ150">
        <f t="shared" si="196"/>
        <v>1</v>
      </c>
      <c r="AK150">
        <f t="shared" si="197"/>
        <v>0</v>
      </c>
      <c r="AL150">
        <f t="shared" si="198"/>
        <v>1</v>
      </c>
      <c r="AM150">
        <f t="shared" si="198"/>
        <v>1</v>
      </c>
      <c r="AN150">
        <f t="shared" si="199"/>
        <v>0</v>
      </c>
      <c r="AO150">
        <f t="shared" si="200"/>
        <v>5</v>
      </c>
      <c r="AP150" t="s">
        <v>63</v>
      </c>
      <c r="AQ150">
        <f>VLOOKUP($B150,Categories!$A$2:$O$480,2,0)</f>
        <v>0</v>
      </c>
      <c r="AR150">
        <f>VLOOKUP($B150,Categories!$A$2:$O$480,3,0)</f>
        <v>0</v>
      </c>
      <c r="AS150">
        <f>VLOOKUP($B150,Categories!$A$2:$O$480,4,0)</f>
        <v>0</v>
      </c>
      <c r="AT150">
        <f>VLOOKUP($B150,Categories!$A$2:$O$480,5,0)</f>
        <v>1</v>
      </c>
      <c r="AU150">
        <f>VLOOKUP($B150,Categories!$A$2:$O$480,6,0)</f>
        <v>0</v>
      </c>
      <c r="AV150">
        <f>VLOOKUP($B150,Categories!$A$2:$O$480,7,0)</f>
        <v>0</v>
      </c>
      <c r="AW150">
        <f>VLOOKUP($B150,Categories!$A$2:$O$480,8,0)</f>
        <v>1</v>
      </c>
      <c r="AX150">
        <f>VLOOKUP($B150,Categories!$A$2:$O$480,9,0)</f>
        <v>0</v>
      </c>
      <c r="AY150">
        <f>VLOOKUP($B150,Categories!$A$2:$O$480,10,0)</f>
        <v>0</v>
      </c>
      <c r="AZ150">
        <f>VLOOKUP($B150,Categories!$A$2:$O$480,11,0)</f>
        <v>0</v>
      </c>
      <c r="BA150">
        <f>VLOOKUP($B150,Categories!$A$2:$O$480,12,0)</f>
        <v>0</v>
      </c>
      <c r="BB150">
        <f>VLOOKUP($B150,Categories!$A$2:$O$480,13,0)</f>
        <v>0</v>
      </c>
      <c r="BC150">
        <f>VLOOKUP($B150,Categories!$A$2:$O$480,14,0)</f>
        <v>0</v>
      </c>
      <c r="BD150">
        <f>VLOOKUP($B150,Categories!$A$2:$O$480,15,0)</f>
        <v>0</v>
      </c>
      <c r="BE150">
        <f>VLOOKUP($B150,Categories!$A$2:$Z$480,16,0)</f>
        <v>3.27</v>
      </c>
      <c r="BF150">
        <f t="shared" si="201"/>
        <v>0</v>
      </c>
    </row>
    <row r="151" spans="1:58" x14ac:dyDescent="0.25">
      <c r="A151" s="1">
        <v>45630</v>
      </c>
      <c r="B151" t="s">
        <v>218</v>
      </c>
      <c r="C151" t="s">
        <v>5</v>
      </c>
      <c r="E151">
        <v>3</v>
      </c>
      <c r="F151">
        <v>2</v>
      </c>
      <c r="H151">
        <v>1</v>
      </c>
      <c r="M151" t="str">
        <f t="shared" si="128"/>
        <v>HET</v>
      </c>
      <c r="O151">
        <f t="shared" ref="O151:O154" si="202">IF(E151="","",IF(E151=1,1,0))</f>
        <v>0</v>
      </c>
      <c r="P151">
        <f t="shared" ref="P151:P154" si="203">IF(F151="","",IF(F151=1,1,0))</f>
        <v>0</v>
      </c>
      <c r="Q151" t="str">
        <f t="shared" ref="Q151:Q154" si="204">IF(G151="","",IF(G151=1,1,0))</f>
        <v/>
      </c>
      <c r="R151">
        <f t="shared" ref="R151:R154" si="205">IF(H151="","",IF(H151=1,1,0))</f>
        <v>1</v>
      </c>
      <c r="S151" t="str">
        <f t="shared" ref="S151:S154" si="206">IF(I151="","",IF(I151=1,1,0))</f>
        <v/>
      </c>
      <c r="T151" t="str">
        <f t="shared" ref="T151:U154" si="207">IF(J151="","",IF(J151=1,1,0))</f>
        <v/>
      </c>
      <c r="U151" t="str">
        <f t="shared" si="207"/>
        <v/>
      </c>
      <c r="V151" t="str">
        <f t="shared" ref="V151:V154" si="208">IF(L151="","",IF(L151=1,1,0))</f>
        <v/>
      </c>
      <c r="W151" t="str">
        <f t="shared" ref="W151:W154" si="209">IF($AP151="Competitive",IF(D151="","",IF(D151=MAX($D151:$L151),1,0)),IF(D151="","",IF(D151=$AO151,1,0)))</f>
        <v/>
      </c>
      <c r="X151">
        <f t="shared" ref="X151:X154" si="210">IF($AP151="Competitive",IF(E151="","",IF(E151=MAX($D151:$L151),1,0)),IF(E151="","",IF(E151=$AO151,1,0)))</f>
        <v>1</v>
      </c>
      <c r="Y151">
        <f t="shared" ref="Y151:Y154" si="211">IF($AP151="Competitive",IF(F151="","",IF(F151=MAX($D151:$L151),1,0)),IF(F151="","",IF(F151=$AO151,1,0)))</f>
        <v>0</v>
      </c>
      <c r="Z151" t="str">
        <f t="shared" ref="Z151:Z154" si="212">IF($AP151="Competitive",IF(G151="","",IF(G151=MAX($D151:$L151),1,0)),IF(G151="","",IF(G151=$AO151,1,0)))</f>
        <v/>
      </c>
      <c r="AA151">
        <f t="shared" ref="AA151:AA154" si="213">IF($AP151="Competitive",IF(H151="","",IF(H151=MAX($D151:$L151),1,0)),IF(H151="","",IF(H151=$AO151,1,0)))</f>
        <v>0</v>
      </c>
      <c r="AB151" t="str">
        <f t="shared" ref="AB151:AB154" si="214">IF($AP151="Competitive",IF(I151="","",IF(I151=MAX($D151:$L151),1,0)),IF(I151="","",IF(I151=$AO151,1,0)))</f>
        <v/>
      </c>
      <c r="AC151" t="str">
        <f>IF($AP151="Competitive",IF(J151="","",IF(J151=MAX($D151:$L151),1,0)),IF(J151="","",IF(J151=$AO151,1,0)))</f>
        <v/>
      </c>
      <c r="AD151" t="str">
        <f>IF($AP151="Competitive",IF(K151="","",IF(K151=MAX($D151:$L151),1,0)),IF(K151="","",IF(K151=$AO151,1,0)))</f>
        <v/>
      </c>
      <c r="AE151" t="str">
        <f t="shared" ref="AE151:AE154" si="215">IF($AP151="Competitive",IF(L151="","",IF(L151=MAX($D151:$L151),1,0)),IF(L151="","",IF(L151=$AO151,1,0)))</f>
        <v/>
      </c>
      <c r="AF151">
        <f t="shared" ref="AF151:AF154" si="216">IF(D151&lt;&gt;"",1,0)</f>
        <v>0</v>
      </c>
      <c r="AG151">
        <f t="shared" ref="AG151:AG154" si="217">IF(E151&lt;&gt;"",1,0)</f>
        <v>1</v>
      </c>
      <c r="AH151">
        <f t="shared" ref="AH151:AH154" si="218">IF(F151&lt;&gt;"",1,0)</f>
        <v>1</v>
      </c>
      <c r="AI151">
        <f t="shared" ref="AI151:AI154" si="219">IF(G151&lt;&gt;"",1,0)</f>
        <v>0</v>
      </c>
      <c r="AJ151">
        <f t="shared" ref="AJ151:AJ154" si="220">IF(H151&lt;&gt;"",1,0)</f>
        <v>1</v>
      </c>
      <c r="AK151">
        <f t="shared" ref="AK151:AK154" si="221">IF(I151&lt;&gt;"",1,0)</f>
        <v>0</v>
      </c>
      <c r="AL151">
        <f t="shared" ref="AL151:AM154" si="222">IF(J151&lt;&gt;"",1,0)</f>
        <v>0</v>
      </c>
      <c r="AM151">
        <f t="shared" si="222"/>
        <v>0</v>
      </c>
      <c r="AN151">
        <f t="shared" ref="AN151:AN154" si="223">IF(L151&lt;&gt;"",1,0)</f>
        <v>0</v>
      </c>
      <c r="AO151">
        <f t="shared" ref="AO151:AO154" si="224">COUNTA(D151:L151)</f>
        <v>3</v>
      </c>
      <c r="AP151" t="s">
        <v>63</v>
      </c>
      <c r="AQ151">
        <f>VLOOKUP($B151,Categories!$A$2:$O$480,2,0)</f>
        <v>0</v>
      </c>
      <c r="AR151">
        <f>VLOOKUP($B151,Categories!$A$2:$O$480,3,0)</f>
        <v>0</v>
      </c>
      <c r="AS151">
        <f>VLOOKUP($B151,Categories!$A$2:$O$480,4,0)</f>
        <v>0</v>
      </c>
      <c r="AT151">
        <f>VLOOKUP($B151,Categories!$A$2:$O$480,5,0)</f>
        <v>0</v>
      </c>
      <c r="AU151">
        <f>VLOOKUP($B151,Categories!$A$2:$O$480,6,0)</f>
        <v>0</v>
      </c>
      <c r="AV151">
        <f>VLOOKUP($B151,Categories!$A$2:$O$480,7,0)</f>
        <v>0</v>
      </c>
      <c r="AW151">
        <f>VLOOKUP($B151,Categories!$A$2:$O$480,8,0)</f>
        <v>1</v>
      </c>
      <c r="AX151">
        <f>VLOOKUP($B151,Categories!$A$2:$O$480,9,0)</f>
        <v>0</v>
      </c>
      <c r="AY151">
        <f>VLOOKUP($B151,Categories!$A$2:$O$480,10,0)</f>
        <v>0</v>
      </c>
      <c r="AZ151">
        <f>VLOOKUP($B151,Categories!$A$2:$O$480,11,0)</f>
        <v>0</v>
      </c>
      <c r="BA151">
        <f>VLOOKUP($B151,Categories!$A$2:$O$480,12,0)</f>
        <v>0</v>
      </c>
      <c r="BB151">
        <f>VLOOKUP($B151,Categories!$A$2:$O$480,13,0)</f>
        <v>0</v>
      </c>
      <c r="BC151">
        <f>VLOOKUP($B151,Categories!$A$2:$O$480,14,0)</f>
        <v>0</v>
      </c>
      <c r="BD151">
        <f>VLOOKUP($B151,Categories!$A$2:$O$480,15,0)</f>
        <v>0</v>
      </c>
      <c r="BE151">
        <f>VLOOKUP($B151,Categories!$A$2:$Z$480,16,0)</f>
        <v>3.92</v>
      </c>
      <c r="BF151">
        <f t="shared" ref="BF151:BF154" si="225">IF(A151&lt;&gt;A150,1,0)</f>
        <v>1</v>
      </c>
    </row>
    <row r="152" spans="1:58" x14ac:dyDescent="0.25">
      <c r="A152" s="1">
        <v>45630</v>
      </c>
      <c r="B152" t="s">
        <v>101</v>
      </c>
      <c r="C152" t="s">
        <v>5</v>
      </c>
      <c r="E152">
        <v>1</v>
      </c>
      <c r="F152">
        <v>2</v>
      </c>
      <c r="H152">
        <v>3</v>
      </c>
      <c r="M152" t="str">
        <f t="shared" si="128"/>
        <v>HET</v>
      </c>
      <c r="O152">
        <f t="shared" si="202"/>
        <v>1</v>
      </c>
      <c r="P152">
        <f t="shared" si="203"/>
        <v>0</v>
      </c>
      <c r="Q152" t="str">
        <f t="shared" si="204"/>
        <v/>
      </c>
      <c r="R152">
        <f t="shared" si="205"/>
        <v>0</v>
      </c>
      <c r="S152" t="str">
        <f t="shared" si="206"/>
        <v/>
      </c>
      <c r="T152" t="str">
        <f t="shared" si="207"/>
        <v/>
      </c>
      <c r="U152" t="str">
        <f t="shared" si="207"/>
        <v/>
      </c>
      <c r="V152" t="str">
        <f t="shared" si="208"/>
        <v/>
      </c>
      <c r="W152" t="str">
        <f t="shared" si="209"/>
        <v/>
      </c>
      <c r="X152">
        <f t="shared" si="210"/>
        <v>0</v>
      </c>
      <c r="Y152">
        <f t="shared" si="211"/>
        <v>0</v>
      </c>
      <c r="Z152" t="str">
        <f t="shared" si="212"/>
        <v/>
      </c>
      <c r="AA152">
        <f t="shared" si="213"/>
        <v>1</v>
      </c>
      <c r="AB152" t="str">
        <f t="shared" si="214"/>
        <v/>
      </c>
      <c r="AC152" t="str">
        <f>IF($AP152="Competitive",IF(J152="","",IF(J152=MAX($D152:$L152),1,0)),IF(J152="","",IF(J152=$AO152,1,0)))</f>
        <v/>
      </c>
      <c r="AD152" t="str">
        <f>IF($AP152="Competitive",IF(K152="","",IF(K152=MAX($D152:$L152),1,0)),IF(K152="","",IF(K152=$AO152,1,0)))</f>
        <v/>
      </c>
      <c r="AE152" t="str">
        <f t="shared" si="215"/>
        <v/>
      </c>
      <c r="AF152">
        <f t="shared" si="216"/>
        <v>0</v>
      </c>
      <c r="AG152">
        <f t="shared" si="217"/>
        <v>1</v>
      </c>
      <c r="AH152">
        <f t="shared" si="218"/>
        <v>1</v>
      </c>
      <c r="AI152">
        <f t="shared" si="219"/>
        <v>0</v>
      </c>
      <c r="AJ152">
        <f t="shared" si="220"/>
        <v>1</v>
      </c>
      <c r="AK152">
        <f t="shared" si="221"/>
        <v>0</v>
      </c>
      <c r="AL152">
        <f t="shared" si="222"/>
        <v>0</v>
      </c>
      <c r="AM152">
        <f t="shared" si="222"/>
        <v>0</v>
      </c>
      <c r="AN152">
        <f t="shared" si="223"/>
        <v>0</v>
      </c>
      <c r="AO152">
        <f t="shared" si="224"/>
        <v>3</v>
      </c>
      <c r="AP152" t="s">
        <v>63</v>
      </c>
      <c r="AQ152">
        <f>VLOOKUP($B152,Categories!$A$2:$O$480,2,0)</f>
        <v>0</v>
      </c>
      <c r="AR152">
        <f>VLOOKUP($B152,Categories!$A$2:$O$480,3,0)</f>
        <v>0</v>
      </c>
      <c r="AS152">
        <f>VLOOKUP($B152,Categories!$A$2:$O$480,4,0)</f>
        <v>0</v>
      </c>
      <c r="AT152">
        <f>VLOOKUP($B152,Categories!$A$2:$O$480,5,0)</f>
        <v>1</v>
      </c>
      <c r="AU152">
        <f>VLOOKUP($B152,Categories!$A$2:$O$480,6,0)</f>
        <v>0</v>
      </c>
      <c r="AV152">
        <f>VLOOKUP($B152,Categories!$A$2:$O$480,7,0)</f>
        <v>0</v>
      </c>
      <c r="AW152">
        <f>VLOOKUP($B152,Categories!$A$2:$O$480,8,0)</f>
        <v>0</v>
      </c>
      <c r="AX152">
        <f>VLOOKUP($B152,Categories!$A$2:$O$480,9,0)</f>
        <v>0</v>
      </c>
      <c r="AY152">
        <f>VLOOKUP($B152,Categories!$A$2:$O$480,10,0)</f>
        <v>0</v>
      </c>
      <c r="AZ152">
        <f>VLOOKUP($B152,Categories!$A$2:$O$480,11,0)</f>
        <v>0</v>
      </c>
      <c r="BA152">
        <f>VLOOKUP($B152,Categories!$A$2:$O$480,12,0)</f>
        <v>0</v>
      </c>
      <c r="BB152">
        <f>VLOOKUP($B152,Categories!$A$2:$O$480,13,0)</f>
        <v>0</v>
      </c>
      <c r="BC152">
        <f>VLOOKUP($B152,Categories!$A$2:$O$480,14,0)</f>
        <v>0</v>
      </c>
      <c r="BD152">
        <f>VLOOKUP($B152,Categories!$A$2:$O$480,15,0)</f>
        <v>1</v>
      </c>
      <c r="BE152">
        <f>VLOOKUP($B152,Categories!$A$2:$Z$480,16,0)</f>
        <v>1.27</v>
      </c>
      <c r="BF152">
        <f t="shared" si="225"/>
        <v>0</v>
      </c>
    </row>
    <row r="153" spans="1:58" x14ac:dyDescent="0.25">
      <c r="A153" s="1">
        <v>45644</v>
      </c>
      <c r="B153" t="s">
        <v>221</v>
      </c>
      <c r="C153" t="s">
        <v>5</v>
      </c>
      <c r="E153">
        <v>3</v>
      </c>
      <c r="F153">
        <v>1</v>
      </c>
      <c r="H153">
        <v>2</v>
      </c>
      <c r="M153" t="str">
        <f t="shared" si="128"/>
        <v>HET</v>
      </c>
      <c r="O153">
        <f t="shared" si="202"/>
        <v>0</v>
      </c>
      <c r="P153">
        <f t="shared" si="203"/>
        <v>1</v>
      </c>
      <c r="Q153" t="str">
        <f t="shared" si="204"/>
        <v/>
      </c>
      <c r="R153">
        <f t="shared" si="205"/>
        <v>0</v>
      </c>
      <c r="S153" t="str">
        <f t="shared" si="206"/>
        <v/>
      </c>
      <c r="T153" t="str">
        <f t="shared" si="207"/>
        <v/>
      </c>
      <c r="U153" t="str">
        <f t="shared" si="207"/>
        <v/>
      </c>
      <c r="V153" t="str">
        <f t="shared" si="208"/>
        <v/>
      </c>
      <c r="W153" t="str">
        <f t="shared" si="209"/>
        <v/>
      </c>
      <c r="X153">
        <f t="shared" si="210"/>
        <v>1</v>
      </c>
      <c r="Y153">
        <f t="shared" si="211"/>
        <v>0</v>
      </c>
      <c r="Z153" t="str">
        <f t="shared" si="212"/>
        <v/>
      </c>
      <c r="AA153">
        <f t="shared" si="213"/>
        <v>0</v>
      </c>
      <c r="AB153" t="str">
        <f t="shared" si="214"/>
        <v/>
      </c>
      <c r="AC153" t="str">
        <f>IF($AP153="Competitive",IF(J153="","",IF(J153=MAX($D153:$L153),1,0)),IF(J153="","",IF(J153=$AO153,1,0)))</f>
        <v/>
      </c>
      <c r="AD153" t="str">
        <f>IF($AP153="Competitive",IF(K153="","",IF(K153=MAX($D153:$L153),1,0)),IF(K153="","",IF(K153=$AO153,1,0)))</f>
        <v/>
      </c>
      <c r="AE153" t="str">
        <f t="shared" si="215"/>
        <v/>
      </c>
      <c r="AF153">
        <f t="shared" si="216"/>
        <v>0</v>
      </c>
      <c r="AG153">
        <f t="shared" si="217"/>
        <v>1</v>
      </c>
      <c r="AH153">
        <f t="shared" si="218"/>
        <v>1</v>
      </c>
      <c r="AI153">
        <f t="shared" si="219"/>
        <v>0</v>
      </c>
      <c r="AJ153">
        <f t="shared" si="220"/>
        <v>1</v>
      </c>
      <c r="AK153">
        <f t="shared" si="221"/>
        <v>0</v>
      </c>
      <c r="AL153">
        <f t="shared" si="222"/>
        <v>0</v>
      </c>
      <c r="AM153">
        <f t="shared" si="222"/>
        <v>0</v>
      </c>
      <c r="AN153">
        <f t="shared" si="223"/>
        <v>0</v>
      </c>
      <c r="AO153">
        <f t="shared" si="224"/>
        <v>3</v>
      </c>
      <c r="AP153" t="s">
        <v>63</v>
      </c>
      <c r="AQ153">
        <f>VLOOKUP($B153,Categories!$A$2:$O$480,2,0)</f>
        <v>0</v>
      </c>
      <c r="AR153">
        <f>VLOOKUP($B153,Categories!$A$2:$O$480,3,0)</f>
        <v>1</v>
      </c>
      <c r="AS153">
        <f>VLOOKUP($B153,Categories!$A$2:$O$480,4,0)</f>
        <v>0</v>
      </c>
      <c r="AT153">
        <f>VLOOKUP($B153,Categories!$A$2:$O$480,5,0)</f>
        <v>0</v>
      </c>
      <c r="AU153">
        <f>VLOOKUP($B153,Categories!$A$2:$O$480,6,0)</f>
        <v>1</v>
      </c>
      <c r="AV153">
        <f>VLOOKUP($B153,Categories!$A$2:$O$480,7,0)</f>
        <v>0</v>
      </c>
      <c r="AW153">
        <f>VLOOKUP($B153,Categories!$A$2:$O$480,8,0)</f>
        <v>1</v>
      </c>
      <c r="AX153">
        <f>VLOOKUP($B153,Categories!$A$2:$O$480,9,0)</f>
        <v>0</v>
      </c>
      <c r="AY153">
        <f>VLOOKUP($B153,Categories!$A$2:$O$480,10,0)</f>
        <v>1</v>
      </c>
      <c r="AZ153">
        <f>VLOOKUP($B153,Categories!$A$2:$O$480,11,0)</f>
        <v>0</v>
      </c>
      <c r="BA153">
        <f>VLOOKUP($B153,Categories!$A$2:$O$480,12,0)</f>
        <v>0</v>
      </c>
      <c r="BB153">
        <f>VLOOKUP($B153,Categories!$A$2:$O$480,13,0)</f>
        <v>1</v>
      </c>
      <c r="BC153">
        <f>VLOOKUP($B153,Categories!$A$2:$O$480,14,0)</f>
        <v>1</v>
      </c>
      <c r="BD153">
        <f>VLOOKUP($B153,Categories!$A$2:$O$480,15,0)</f>
        <v>0</v>
      </c>
      <c r="BE153">
        <f>VLOOKUP($B153,Categories!$A$2:$Z$480,16,0)</f>
        <v>3.03</v>
      </c>
      <c r="BF153">
        <f t="shared" si="225"/>
        <v>1</v>
      </c>
    </row>
    <row r="154" spans="1:58" x14ac:dyDescent="0.25">
      <c r="A154" s="1">
        <v>45644</v>
      </c>
      <c r="B154" t="s">
        <v>221</v>
      </c>
      <c r="C154" t="s">
        <v>5</v>
      </c>
      <c r="E154">
        <v>2</v>
      </c>
      <c r="F154">
        <v>3</v>
      </c>
      <c r="H154">
        <v>1</v>
      </c>
      <c r="M154" t="str">
        <f t="shared" si="128"/>
        <v>HET</v>
      </c>
      <c r="O154">
        <f t="shared" si="202"/>
        <v>0</v>
      </c>
      <c r="P154">
        <f t="shared" si="203"/>
        <v>0</v>
      </c>
      <c r="Q154" t="str">
        <f t="shared" si="204"/>
        <v/>
      </c>
      <c r="R154">
        <f t="shared" si="205"/>
        <v>1</v>
      </c>
      <c r="S154" t="str">
        <f t="shared" si="206"/>
        <v/>
      </c>
      <c r="T154" t="str">
        <f t="shared" si="207"/>
        <v/>
      </c>
      <c r="U154" t="str">
        <f t="shared" si="207"/>
        <v/>
      </c>
      <c r="V154" t="str">
        <f t="shared" si="208"/>
        <v/>
      </c>
      <c r="W154" t="str">
        <f t="shared" si="209"/>
        <v/>
      </c>
      <c r="X154">
        <f t="shared" si="210"/>
        <v>0</v>
      </c>
      <c r="Y154">
        <f t="shared" si="211"/>
        <v>1</v>
      </c>
      <c r="Z154" t="str">
        <f t="shared" si="212"/>
        <v/>
      </c>
      <c r="AA154">
        <f t="shared" si="213"/>
        <v>0</v>
      </c>
      <c r="AB154" t="str">
        <f t="shared" si="214"/>
        <v/>
      </c>
      <c r="AC154" t="str">
        <f>IF($AP154="Competitive",IF(J154="","",IF(J154=MAX($D154:$L154),1,0)),IF(J154="","",IF(J154=$AO154,1,0)))</f>
        <v/>
      </c>
      <c r="AD154" t="str">
        <f>IF($AP154="Competitive",IF(K154="","",IF(K154=MAX($D154:$L154),1,0)),IF(K154="","",IF(K154=$AO154,1,0)))</f>
        <v/>
      </c>
      <c r="AE154" t="str">
        <f t="shared" si="215"/>
        <v/>
      </c>
      <c r="AF154">
        <f t="shared" si="216"/>
        <v>0</v>
      </c>
      <c r="AG154">
        <f t="shared" si="217"/>
        <v>1</v>
      </c>
      <c r="AH154">
        <f t="shared" si="218"/>
        <v>1</v>
      </c>
      <c r="AI154">
        <f t="shared" si="219"/>
        <v>0</v>
      </c>
      <c r="AJ154">
        <f t="shared" si="220"/>
        <v>1</v>
      </c>
      <c r="AK154">
        <f t="shared" si="221"/>
        <v>0</v>
      </c>
      <c r="AL154">
        <f t="shared" si="222"/>
        <v>0</v>
      </c>
      <c r="AM154">
        <f t="shared" si="222"/>
        <v>0</v>
      </c>
      <c r="AN154">
        <f t="shared" si="223"/>
        <v>0</v>
      </c>
      <c r="AO154">
        <f t="shared" si="224"/>
        <v>3</v>
      </c>
      <c r="AP154" t="s">
        <v>63</v>
      </c>
      <c r="AQ154">
        <f>VLOOKUP($B154,Categories!$A$2:$O$480,2,0)</f>
        <v>0</v>
      </c>
      <c r="AR154">
        <f>VLOOKUP($B154,Categories!$A$2:$O$480,3,0)</f>
        <v>1</v>
      </c>
      <c r="AS154">
        <f>VLOOKUP($B154,Categories!$A$2:$O$480,4,0)</f>
        <v>0</v>
      </c>
      <c r="AT154">
        <f>VLOOKUP($B154,Categories!$A$2:$O$480,5,0)</f>
        <v>0</v>
      </c>
      <c r="AU154">
        <f>VLOOKUP($B154,Categories!$A$2:$O$480,6,0)</f>
        <v>1</v>
      </c>
      <c r="AV154">
        <f>VLOOKUP($B154,Categories!$A$2:$O$480,7,0)</f>
        <v>0</v>
      </c>
      <c r="AW154">
        <f>VLOOKUP($B154,Categories!$A$2:$O$480,8,0)</f>
        <v>1</v>
      </c>
      <c r="AX154">
        <f>VLOOKUP($B154,Categories!$A$2:$O$480,9,0)</f>
        <v>0</v>
      </c>
      <c r="AY154">
        <f>VLOOKUP($B154,Categories!$A$2:$O$480,10,0)</f>
        <v>1</v>
      </c>
      <c r="AZ154">
        <f>VLOOKUP($B154,Categories!$A$2:$O$480,11,0)</f>
        <v>0</v>
      </c>
      <c r="BA154">
        <f>VLOOKUP($B154,Categories!$A$2:$O$480,12,0)</f>
        <v>0</v>
      </c>
      <c r="BB154">
        <f>VLOOKUP($B154,Categories!$A$2:$O$480,13,0)</f>
        <v>1</v>
      </c>
      <c r="BC154">
        <f>VLOOKUP($B154,Categories!$A$2:$O$480,14,0)</f>
        <v>1</v>
      </c>
      <c r="BD154">
        <f>VLOOKUP($B154,Categories!$A$2:$O$480,15,0)</f>
        <v>0</v>
      </c>
      <c r="BE154">
        <f>VLOOKUP($B154,Categories!$A$2:$Z$480,16,0)</f>
        <v>3.03</v>
      </c>
      <c r="BF154">
        <f t="shared" si="225"/>
        <v>0</v>
      </c>
    </row>
    <row r="155" spans="1:58" x14ac:dyDescent="0.25">
      <c r="A155" s="1">
        <v>45674</v>
      </c>
      <c r="B155" t="s">
        <v>221</v>
      </c>
      <c r="C155" t="s">
        <v>5</v>
      </c>
      <c r="E155">
        <v>3</v>
      </c>
      <c r="F155">
        <v>1</v>
      </c>
      <c r="H155">
        <v>2</v>
      </c>
      <c r="I155">
        <v>4</v>
      </c>
      <c r="M155" t="str">
        <f t="shared" si="128"/>
        <v>HETS</v>
      </c>
      <c r="O155">
        <f t="shared" ref="O155:O157" si="226">IF(E155="","",IF(E155=1,1,0))</f>
        <v>0</v>
      </c>
      <c r="P155">
        <f t="shared" ref="P155:P157" si="227">IF(F155="","",IF(F155=1,1,0))</f>
        <v>1</v>
      </c>
      <c r="Q155" t="str">
        <f t="shared" ref="Q155:Q157" si="228">IF(G155="","",IF(G155=1,1,0))</f>
        <v/>
      </c>
      <c r="R155">
        <f t="shared" ref="R155:R157" si="229">IF(H155="","",IF(H155=1,1,0))</f>
        <v>0</v>
      </c>
      <c r="S155">
        <f t="shared" ref="S155:S157" si="230">IF(I155="","",IF(I155=1,1,0))</f>
        <v>0</v>
      </c>
      <c r="T155" t="str">
        <f t="shared" ref="T155:U157" si="231">IF(J155="","",IF(J155=1,1,0))</f>
        <v/>
      </c>
      <c r="U155" t="str">
        <f t="shared" si="231"/>
        <v/>
      </c>
      <c r="V155" t="str">
        <f t="shared" ref="V155:V157" si="232">IF(L155="","",IF(L155=1,1,0))</f>
        <v/>
      </c>
      <c r="W155" t="str">
        <f t="shared" ref="W155:W157" si="233">IF($AP155="Competitive",IF(D155="","",IF(D155=MAX($D155:$L155),1,0)),IF(D155="","",IF(D155=$AO155,1,0)))</f>
        <v/>
      </c>
      <c r="X155">
        <f t="shared" ref="X155:X157" si="234">IF($AP155="Competitive",IF(E155="","",IF(E155=MAX($D155:$L155),1,0)),IF(E155="","",IF(E155=$AO155,1,0)))</f>
        <v>0</v>
      </c>
      <c r="Y155">
        <f t="shared" ref="Y155:Y157" si="235">IF($AP155="Competitive",IF(F155="","",IF(F155=MAX($D155:$L155),1,0)),IF(F155="","",IF(F155=$AO155,1,0)))</f>
        <v>0</v>
      </c>
      <c r="Z155" t="str">
        <f t="shared" ref="Z155:Z157" si="236">IF($AP155="Competitive",IF(G155="","",IF(G155=MAX($D155:$L155),1,0)),IF(G155="","",IF(G155=$AO155,1,0)))</f>
        <v/>
      </c>
      <c r="AA155">
        <f t="shared" ref="AA155:AA157" si="237">IF($AP155="Competitive",IF(H155="","",IF(H155=MAX($D155:$L155),1,0)),IF(H155="","",IF(H155=$AO155,1,0)))</f>
        <v>0</v>
      </c>
      <c r="AB155">
        <f t="shared" ref="AB155:AB157" si="238">IF($AP155="Competitive",IF(I155="","",IF(I155=MAX($D155:$L155),1,0)),IF(I155="","",IF(I155=$AO155,1,0)))</f>
        <v>1</v>
      </c>
      <c r="AC155" t="str">
        <f>IF($AP155="Competitive",IF(J155="","",IF(J155=MAX($D155:$L155),1,0)),IF(J155="","",IF(J155=$AO155,1,0)))</f>
        <v/>
      </c>
      <c r="AD155" t="str">
        <f>IF($AP155="Competitive",IF(K155="","",IF(K155=MAX($D155:$L155),1,0)),IF(K155="","",IF(K155=$AO155,1,0)))</f>
        <v/>
      </c>
      <c r="AE155" t="str">
        <f t="shared" ref="AE155:AE157" si="239">IF($AP155="Competitive",IF(L155="","",IF(L155=MAX($D155:$L155),1,0)),IF(L155="","",IF(L155=$AO155,1,0)))</f>
        <v/>
      </c>
      <c r="AF155">
        <f t="shared" ref="AF155:AF157" si="240">IF(D155&lt;&gt;"",1,0)</f>
        <v>0</v>
      </c>
      <c r="AG155">
        <f t="shared" ref="AG155:AG157" si="241">IF(E155&lt;&gt;"",1,0)</f>
        <v>1</v>
      </c>
      <c r="AH155">
        <f t="shared" ref="AH155:AH157" si="242">IF(F155&lt;&gt;"",1,0)</f>
        <v>1</v>
      </c>
      <c r="AI155">
        <f t="shared" ref="AI155:AI157" si="243">IF(G155&lt;&gt;"",1,0)</f>
        <v>0</v>
      </c>
      <c r="AJ155">
        <f t="shared" ref="AJ155:AJ157" si="244">IF(H155&lt;&gt;"",1,0)</f>
        <v>1</v>
      </c>
      <c r="AK155">
        <f t="shared" ref="AK155:AK157" si="245">IF(I155&lt;&gt;"",1,0)</f>
        <v>1</v>
      </c>
      <c r="AL155">
        <f t="shared" ref="AL155:AM157" si="246">IF(J155&lt;&gt;"",1,0)</f>
        <v>0</v>
      </c>
      <c r="AM155">
        <f t="shared" si="246"/>
        <v>0</v>
      </c>
      <c r="AN155">
        <f t="shared" ref="AN155:AN157" si="247">IF(L155&lt;&gt;"",1,0)</f>
        <v>0</v>
      </c>
      <c r="AO155">
        <f t="shared" ref="AO155:AO157" si="248">COUNTA(D155:L155)</f>
        <v>4</v>
      </c>
      <c r="AP155" t="s">
        <v>63</v>
      </c>
      <c r="AQ155">
        <f>VLOOKUP($B155,Categories!$A$2:$O$480,2,0)</f>
        <v>0</v>
      </c>
      <c r="AR155">
        <f>VLOOKUP($B155,Categories!$A$2:$O$480,3,0)</f>
        <v>1</v>
      </c>
      <c r="AS155">
        <f>VLOOKUP($B155,Categories!$A$2:$O$480,4,0)</f>
        <v>0</v>
      </c>
      <c r="AT155">
        <f>VLOOKUP($B155,Categories!$A$2:$O$480,5,0)</f>
        <v>0</v>
      </c>
      <c r="AU155">
        <f>VLOOKUP($B155,Categories!$A$2:$O$480,6,0)</f>
        <v>1</v>
      </c>
      <c r="AV155">
        <f>VLOOKUP($B155,Categories!$A$2:$O$480,7,0)</f>
        <v>0</v>
      </c>
      <c r="AW155">
        <f>VLOOKUP($B155,Categories!$A$2:$O$480,8,0)</f>
        <v>1</v>
      </c>
      <c r="AX155">
        <f>VLOOKUP($B155,Categories!$A$2:$O$480,9,0)</f>
        <v>0</v>
      </c>
      <c r="AY155">
        <f>VLOOKUP($B155,Categories!$A$2:$O$480,10,0)</f>
        <v>1</v>
      </c>
      <c r="AZ155">
        <f>VLOOKUP($B155,Categories!$A$2:$O$480,11,0)</f>
        <v>0</v>
      </c>
      <c r="BA155">
        <f>VLOOKUP($B155,Categories!$A$2:$O$480,12,0)</f>
        <v>0</v>
      </c>
      <c r="BB155">
        <f>VLOOKUP($B155,Categories!$A$2:$O$480,13,0)</f>
        <v>1</v>
      </c>
      <c r="BC155">
        <f>VLOOKUP($B155,Categories!$A$2:$O$480,14,0)</f>
        <v>1</v>
      </c>
      <c r="BD155">
        <f>VLOOKUP($B155,Categories!$A$2:$O$480,15,0)</f>
        <v>0</v>
      </c>
      <c r="BE155">
        <f>VLOOKUP($B155,Categories!$A$2:$Z$480,16,0)</f>
        <v>3.03</v>
      </c>
      <c r="BF155">
        <f t="shared" ref="BF155:BF157" si="249">IF(A155&lt;&gt;A154,1,0)</f>
        <v>1</v>
      </c>
    </row>
    <row r="156" spans="1:58" x14ac:dyDescent="0.25">
      <c r="A156" s="1">
        <v>45674</v>
      </c>
      <c r="B156" t="s">
        <v>221</v>
      </c>
      <c r="C156" t="s">
        <v>5</v>
      </c>
      <c r="E156">
        <v>2</v>
      </c>
      <c r="F156">
        <v>1</v>
      </c>
      <c r="H156">
        <v>3</v>
      </c>
      <c r="M156" t="str">
        <f t="shared" si="128"/>
        <v>HET</v>
      </c>
      <c r="O156">
        <f t="shared" si="226"/>
        <v>0</v>
      </c>
      <c r="P156">
        <f t="shared" si="227"/>
        <v>1</v>
      </c>
      <c r="Q156" t="str">
        <f t="shared" si="228"/>
        <v/>
      </c>
      <c r="R156">
        <f t="shared" si="229"/>
        <v>0</v>
      </c>
      <c r="S156" t="str">
        <f t="shared" si="230"/>
        <v/>
      </c>
      <c r="T156" t="str">
        <f t="shared" si="231"/>
        <v/>
      </c>
      <c r="U156" t="str">
        <f t="shared" si="231"/>
        <v/>
      </c>
      <c r="V156" t="str">
        <f t="shared" si="232"/>
        <v/>
      </c>
      <c r="W156" t="str">
        <f t="shared" si="233"/>
        <v/>
      </c>
      <c r="X156">
        <f t="shared" si="234"/>
        <v>0</v>
      </c>
      <c r="Y156">
        <f t="shared" si="235"/>
        <v>0</v>
      </c>
      <c r="Z156" t="str">
        <f t="shared" si="236"/>
        <v/>
      </c>
      <c r="AA156">
        <f t="shared" si="237"/>
        <v>1</v>
      </c>
      <c r="AB156" t="str">
        <f t="shared" si="238"/>
        <v/>
      </c>
      <c r="AC156" t="str">
        <f>IF($AP156="Competitive",IF(J156="","",IF(J156=MAX($D156:$L156),1,0)),IF(J156="","",IF(J156=$AO156,1,0)))</f>
        <v/>
      </c>
      <c r="AD156" t="str">
        <f>IF($AP156="Competitive",IF(K156="","",IF(K156=MAX($D156:$L156),1,0)),IF(K156="","",IF(K156=$AO156,1,0)))</f>
        <v/>
      </c>
      <c r="AE156" t="str">
        <f t="shared" si="239"/>
        <v/>
      </c>
      <c r="AF156">
        <f t="shared" si="240"/>
        <v>0</v>
      </c>
      <c r="AG156">
        <f t="shared" si="241"/>
        <v>1</v>
      </c>
      <c r="AH156">
        <f t="shared" si="242"/>
        <v>1</v>
      </c>
      <c r="AI156">
        <f t="shared" si="243"/>
        <v>0</v>
      </c>
      <c r="AJ156">
        <f t="shared" si="244"/>
        <v>1</v>
      </c>
      <c r="AK156">
        <f t="shared" si="245"/>
        <v>0</v>
      </c>
      <c r="AL156">
        <f t="shared" si="246"/>
        <v>0</v>
      </c>
      <c r="AM156">
        <f t="shared" si="246"/>
        <v>0</v>
      </c>
      <c r="AN156">
        <f t="shared" si="247"/>
        <v>0</v>
      </c>
      <c r="AO156">
        <f t="shared" si="248"/>
        <v>3</v>
      </c>
      <c r="AP156" t="s">
        <v>63</v>
      </c>
      <c r="AQ156">
        <f>VLOOKUP($B156,Categories!$A$2:$O$480,2,0)</f>
        <v>0</v>
      </c>
      <c r="AR156">
        <f>VLOOKUP($B156,Categories!$A$2:$O$480,3,0)</f>
        <v>1</v>
      </c>
      <c r="AS156">
        <f>VLOOKUP($B156,Categories!$A$2:$O$480,4,0)</f>
        <v>0</v>
      </c>
      <c r="AT156">
        <f>VLOOKUP($B156,Categories!$A$2:$O$480,5,0)</f>
        <v>0</v>
      </c>
      <c r="AU156">
        <f>VLOOKUP($B156,Categories!$A$2:$O$480,6,0)</f>
        <v>1</v>
      </c>
      <c r="AV156">
        <f>VLOOKUP($B156,Categories!$A$2:$O$480,7,0)</f>
        <v>0</v>
      </c>
      <c r="AW156">
        <f>VLOOKUP($B156,Categories!$A$2:$O$480,8,0)</f>
        <v>1</v>
      </c>
      <c r="AX156">
        <f>VLOOKUP($B156,Categories!$A$2:$O$480,9,0)</f>
        <v>0</v>
      </c>
      <c r="AY156">
        <f>VLOOKUP($B156,Categories!$A$2:$O$480,10,0)</f>
        <v>1</v>
      </c>
      <c r="AZ156">
        <f>VLOOKUP($B156,Categories!$A$2:$O$480,11,0)</f>
        <v>0</v>
      </c>
      <c r="BA156">
        <f>VLOOKUP($B156,Categories!$A$2:$O$480,12,0)</f>
        <v>0</v>
      </c>
      <c r="BB156">
        <f>VLOOKUP($B156,Categories!$A$2:$O$480,13,0)</f>
        <v>1</v>
      </c>
      <c r="BC156">
        <f>VLOOKUP($B156,Categories!$A$2:$O$480,14,0)</f>
        <v>1</v>
      </c>
      <c r="BD156">
        <f>VLOOKUP($B156,Categories!$A$2:$O$480,15,0)</f>
        <v>0</v>
      </c>
      <c r="BE156">
        <f>VLOOKUP($B156,Categories!$A$2:$Z$480,16,0)</f>
        <v>3.03</v>
      </c>
      <c r="BF156">
        <f t="shared" si="249"/>
        <v>0</v>
      </c>
    </row>
    <row r="157" spans="1:58" x14ac:dyDescent="0.25">
      <c r="A157" s="1">
        <v>45674</v>
      </c>
      <c r="B157" t="s">
        <v>221</v>
      </c>
      <c r="C157" t="s">
        <v>5</v>
      </c>
      <c r="E157">
        <v>2</v>
      </c>
      <c r="F157">
        <v>1</v>
      </c>
      <c r="H157">
        <v>3</v>
      </c>
      <c r="M157" t="str">
        <f t="shared" si="128"/>
        <v>HET</v>
      </c>
      <c r="O157">
        <f t="shared" si="226"/>
        <v>0</v>
      </c>
      <c r="P157">
        <f t="shared" si="227"/>
        <v>1</v>
      </c>
      <c r="Q157" t="str">
        <f t="shared" si="228"/>
        <v/>
      </c>
      <c r="R157">
        <f t="shared" si="229"/>
        <v>0</v>
      </c>
      <c r="S157" t="str">
        <f t="shared" si="230"/>
        <v/>
      </c>
      <c r="T157" t="str">
        <f t="shared" si="231"/>
        <v/>
      </c>
      <c r="U157" t="str">
        <f t="shared" si="231"/>
        <v/>
      </c>
      <c r="V157" t="str">
        <f t="shared" si="232"/>
        <v/>
      </c>
      <c r="W157" t="str">
        <f t="shared" si="233"/>
        <v/>
      </c>
      <c r="X157">
        <f t="shared" si="234"/>
        <v>0</v>
      </c>
      <c r="Y157">
        <f t="shared" si="235"/>
        <v>0</v>
      </c>
      <c r="Z157" t="str">
        <f t="shared" si="236"/>
        <v/>
      </c>
      <c r="AA157">
        <f t="shared" si="237"/>
        <v>1</v>
      </c>
      <c r="AB157" t="str">
        <f t="shared" si="238"/>
        <v/>
      </c>
      <c r="AC157" t="str">
        <f>IF($AP157="Competitive",IF(J157="","",IF(J157=MAX($D157:$L157),1,0)),IF(J157="","",IF(J157=$AO157,1,0)))</f>
        <v/>
      </c>
      <c r="AD157" t="str">
        <f>IF($AP157="Competitive",IF(K157="","",IF(K157=MAX($D157:$L157),1,0)),IF(K157="","",IF(K157=$AO157,1,0)))</f>
        <v/>
      </c>
      <c r="AE157" t="str">
        <f t="shared" si="239"/>
        <v/>
      </c>
      <c r="AF157">
        <f t="shared" si="240"/>
        <v>0</v>
      </c>
      <c r="AG157">
        <f t="shared" si="241"/>
        <v>1</v>
      </c>
      <c r="AH157">
        <f t="shared" si="242"/>
        <v>1</v>
      </c>
      <c r="AI157">
        <f t="shared" si="243"/>
        <v>0</v>
      </c>
      <c r="AJ157">
        <f t="shared" si="244"/>
        <v>1</v>
      </c>
      <c r="AK157">
        <f t="shared" si="245"/>
        <v>0</v>
      </c>
      <c r="AL157">
        <f t="shared" si="246"/>
        <v>0</v>
      </c>
      <c r="AM157">
        <f t="shared" si="246"/>
        <v>0</v>
      </c>
      <c r="AN157">
        <f t="shared" si="247"/>
        <v>0</v>
      </c>
      <c r="AO157">
        <f t="shared" si="248"/>
        <v>3</v>
      </c>
      <c r="AP157" t="s">
        <v>63</v>
      </c>
      <c r="AQ157">
        <f>VLOOKUP($B157,Categories!$A$2:$O$480,2,0)</f>
        <v>0</v>
      </c>
      <c r="AR157">
        <f>VLOOKUP($B157,Categories!$A$2:$O$480,3,0)</f>
        <v>1</v>
      </c>
      <c r="AS157">
        <f>VLOOKUP($B157,Categories!$A$2:$O$480,4,0)</f>
        <v>0</v>
      </c>
      <c r="AT157">
        <f>VLOOKUP($B157,Categories!$A$2:$O$480,5,0)</f>
        <v>0</v>
      </c>
      <c r="AU157">
        <f>VLOOKUP($B157,Categories!$A$2:$O$480,6,0)</f>
        <v>1</v>
      </c>
      <c r="AV157">
        <f>VLOOKUP($B157,Categories!$A$2:$O$480,7,0)</f>
        <v>0</v>
      </c>
      <c r="AW157">
        <f>VLOOKUP($B157,Categories!$A$2:$O$480,8,0)</f>
        <v>1</v>
      </c>
      <c r="AX157">
        <f>VLOOKUP($B157,Categories!$A$2:$O$480,9,0)</f>
        <v>0</v>
      </c>
      <c r="AY157">
        <f>VLOOKUP($B157,Categories!$A$2:$O$480,10,0)</f>
        <v>1</v>
      </c>
      <c r="AZ157">
        <f>VLOOKUP($B157,Categories!$A$2:$O$480,11,0)</f>
        <v>0</v>
      </c>
      <c r="BA157">
        <f>VLOOKUP($B157,Categories!$A$2:$O$480,12,0)</f>
        <v>0</v>
      </c>
      <c r="BB157">
        <f>VLOOKUP($B157,Categories!$A$2:$O$480,13,0)</f>
        <v>1</v>
      </c>
      <c r="BC157">
        <f>VLOOKUP($B157,Categories!$A$2:$O$480,14,0)</f>
        <v>1</v>
      </c>
      <c r="BD157">
        <f>VLOOKUP($B157,Categories!$A$2:$O$480,15,0)</f>
        <v>0</v>
      </c>
      <c r="BE157">
        <f>VLOOKUP($B157,Categories!$A$2:$Z$480,16,0)</f>
        <v>3.03</v>
      </c>
      <c r="BF157">
        <f t="shared" si="249"/>
        <v>0</v>
      </c>
    </row>
    <row r="158" spans="1:58" x14ac:dyDescent="0.25">
      <c r="A158" s="1">
        <v>45695</v>
      </c>
      <c r="B158" t="s">
        <v>258</v>
      </c>
      <c r="C158" t="s">
        <v>5</v>
      </c>
      <c r="E158">
        <v>5</v>
      </c>
      <c r="F158">
        <v>2</v>
      </c>
      <c r="H158">
        <v>1</v>
      </c>
      <c r="J158">
        <v>4</v>
      </c>
      <c r="K158">
        <v>3</v>
      </c>
      <c r="M158" t="str">
        <f t="shared" si="128"/>
        <v>HETMN</v>
      </c>
      <c r="O158">
        <f t="shared" ref="O158" si="250">IF(E158="","",IF(E158=1,1,0))</f>
        <v>0</v>
      </c>
      <c r="P158">
        <f t="shared" ref="P158" si="251">IF(F158="","",IF(F158=1,1,0))</f>
        <v>0</v>
      </c>
      <c r="Q158" t="str">
        <f t="shared" ref="Q158" si="252">IF(G158="","",IF(G158=1,1,0))</f>
        <v/>
      </c>
      <c r="R158">
        <f t="shared" ref="R158" si="253">IF(H158="","",IF(H158=1,1,0))</f>
        <v>1</v>
      </c>
      <c r="S158" t="str">
        <f t="shared" ref="S158" si="254">IF(I158="","",IF(I158=1,1,0))</f>
        <v/>
      </c>
      <c r="T158">
        <f t="shared" ref="T158:U158" si="255">IF(J158="","",IF(J158=1,1,0))</f>
        <v>0</v>
      </c>
      <c r="U158">
        <f t="shared" si="255"/>
        <v>0</v>
      </c>
      <c r="V158" t="str">
        <f t="shared" ref="V158" si="256">IF(L158="","",IF(L158=1,1,0))</f>
        <v/>
      </c>
      <c r="W158" t="str">
        <f t="shared" ref="W158" si="257">IF($AP158="Competitive",IF(D158="","",IF(D158=MAX($D158:$L158),1,0)),IF(D158="","",IF(D158=$AO158,1,0)))</f>
        <v/>
      </c>
      <c r="X158">
        <f t="shared" ref="X158" si="258">IF($AP158="Competitive",IF(E158="","",IF(E158=MAX($D158:$L158),1,0)),IF(E158="","",IF(E158=$AO158,1,0)))</f>
        <v>1</v>
      </c>
      <c r="Y158">
        <f t="shared" ref="Y158" si="259">IF($AP158="Competitive",IF(F158="","",IF(F158=MAX($D158:$L158),1,0)),IF(F158="","",IF(F158=$AO158,1,0)))</f>
        <v>0</v>
      </c>
      <c r="Z158" t="str">
        <f t="shared" ref="Z158" si="260">IF($AP158="Competitive",IF(G158="","",IF(G158=MAX($D158:$L158),1,0)),IF(G158="","",IF(G158=$AO158,1,0)))</f>
        <v/>
      </c>
      <c r="AA158">
        <f t="shared" ref="AA158" si="261">IF($AP158="Competitive",IF(H158="","",IF(H158=MAX($D158:$L158),1,0)),IF(H158="","",IF(H158=$AO158,1,0)))</f>
        <v>0</v>
      </c>
      <c r="AB158" t="str">
        <f t="shared" ref="AB158" si="262">IF($AP158="Competitive",IF(I158="","",IF(I158=MAX($D158:$L158),1,0)),IF(I158="","",IF(I158=$AO158,1,0)))</f>
        <v/>
      </c>
      <c r="AC158">
        <f>IF($AP158="Competitive",IF(J158="","",IF(J158=MAX($D158:$L158),1,0)),IF(J158="","",IF(J158=$AO158,1,0)))</f>
        <v>0</v>
      </c>
      <c r="AD158">
        <f>IF($AP158="Competitive",IF(K158="","",IF(K158=MAX($D158:$L158),1,0)),IF(K158="","",IF(K158=$AO158,1,0)))</f>
        <v>0</v>
      </c>
      <c r="AE158" t="str">
        <f t="shared" ref="AE158" si="263">IF($AP158="Competitive",IF(L158="","",IF(L158=MAX($D158:$L158),1,0)),IF(L158="","",IF(L158=$AO158,1,0)))</f>
        <v/>
      </c>
      <c r="AF158">
        <f t="shared" ref="AF158" si="264">IF(D158&lt;&gt;"",1,0)</f>
        <v>0</v>
      </c>
      <c r="AG158">
        <f t="shared" ref="AG158" si="265">IF(E158&lt;&gt;"",1,0)</f>
        <v>1</v>
      </c>
      <c r="AH158">
        <f t="shared" ref="AH158" si="266">IF(F158&lt;&gt;"",1,0)</f>
        <v>1</v>
      </c>
      <c r="AI158">
        <f t="shared" ref="AI158" si="267">IF(G158&lt;&gt;"",1,0)</f>
        <v>0</v>
      </c>
      <c r="AJ158">
        <f t="shared" ref="AJ158" si="268">IF(H158&lt;&gt;"",1,0)</f>
        <v>1</v>
      </c>
      <c r="AK158">
        <f t="shared" ref="AK158" si="269">IF(I158&lt;&gt;"",1,0)</f>
        <v>0</v>
      </c>
      <c r="AL158">
        <f t="shared" ref="AL158:AM158" si="270">IF(J158&lt;&gt;"",1,0)</f>
        <v>1</v>
      </c>
      <c r="AM158">
        <f t="shared" si="270"/>
        <v>1</v>
      </c>
      <c r="AN158">
        <f t="shared" ref="AN158" si="271">IF(L158&lt;&gt;"",1,0)</f>
        <v>0</v>
      </c>
      <c r="AO158">
        <f t="shared" ref="AO158" si="272">COUNTA(D158:L158)</f>
        <v>5</v>
      </c>
      <c r="AP158" t="s">
        <v>63</v>
      </c>
      <c r="AQ158">
        <f>VLOOKUP($B158,Categories!$A$2:$O$480,2,0)</f>
        <v>1</v>
      </c>
      <c r="AR158">
        <f>VLOOKUP($B158,Categories!$A$2:$O$480,3,0)</f>
        <v>0</v>
      </c>
      <c r="AS158">
        <f>VLOOKUP($B158,Categories!$A$2:$O$480,4,0)</f>
        <v>1</v>
      </c>
      <c r="AT158">
        <f>VLOOKUP($B158,Categories!$A$2:$O$480,5,0)</f>
        <v>0</v>
      </c>
      <c r="AU158">
        <f>VLOOKUP($B158,Categories!$A$2:$O$480,6,0)</f>
        <v>1</v>
      </c>
      <c r="AV158">
        <f>VLOOKUP($B158,Categories!$A$2:$O$480,7,0)</f>
        <v>0</v>
      </c>
      <c r="AW158">
        <f>VLOOKUP($B158,Categories!$A$2:$O$480,8,0)</f>
        <v>1</v>
      </c>
      <c r="AX158">
        <f>VLOOKUP($B158,Categories!$A$2:$O$480,9,0)</f>
        <v>1</v>
      </c>
      <c r="AY158">
        <f>VLOOKUP($B158,Categories!$A$2:$O$480,10,0)</f>
        <v>0</v>
      </c>
      <c r="AZ158">
        <f>VLOOKUP($B158,Categories!$A$2:$O$480,11,0)</f>
        <v>0</v>
      </c>
      <c r="BA158">
        <f>VLOOKUP($B158,Categories!$A$2:$O$480,12,0)</f>
        <v>0</v>
      </c>
      <c r="BB158">
        <f>VLOOKUP($B158,Categories!$A$2:$O$480,13,0)</f>
        <v>0</v>
      </c>
      <c r="BC158">
        <f>VLOOKUP($B158,Categories!$A$2:$O$480,14,0)</f>
        <v>0</v>
      </c>
      <c r="BD158">
        <f>VLOOKUP($B158,Categories!$A$2:$O$480,15,0)</f>
        <v>0</v>
      </c>
      <c r="BE158">
        <f>VLOOKUP($B158,Categories!$A$2:$Z$480,16,0)</f>
        <v>3.65</v>
      </c>
      <c r="BF158">
        <f t="shared" ref="BF158" si="273">IF(A158&lt;&gt;A157,1,0)</f>
        <v>1</v>
      </c>
    </row>
    <row r="159" spans="1:58" x14ac:dyDescent="0.25">
      <c r="A159" s="1">
        <v>45714</v>
      </c>
      <c r="B159" t="s">
        <v>221</v>
      </c>
      <c r="C159" t="s">
        <v>5</v>
      </c>
      <c r="E159">
        <v>1</v>
      </c>
      <c r="F159">
        <v>2</v>
      </c>
      <c r="H159">
        <v>3</v>
      </c>
      <c r="M159" t="str">
        <f t="shared" si="128"/>
        <v>HET</v>
      </c>
      <c r="O159">
        <f t="shared" ref="O159:O160" si="274">IF(E159="","",IF(E159=1,1,0))</f>
        <v>1</v>
      </c>
      <c r="P159">
        <f t="shared" ref="P159:P160" si="275">IF(F159="","",IF(F159=1,1,0))</f>
        <v>0</v>
      </c>
      <c r="Q159" t="str">
        <f t="shared" ref="Q159:Q160" si="276">IF(G159="","",IF(G159=1,1,0))</f>
        <v/>
      </c>
      <c r="R159">
        <f t="shared" ref="R159:R160" si="277">IF(H159="","",IF(H159=1,1,0))</f>
        <v>0</v>
      </c>
      <c r="S159" t="str">
        <f t="shared" ref="S159:S160" si="278">IF(I159="","",IF(I159=1,1,0))</f>
        <v/>
      </c>
      <c r="T159" t="str">
        <f t="shared" ref="T159:U160" si="279">IF(J159="","",IF(J159=1,1,0))</f>
        <v/>
      </c>
      <c r="U159" t="str">
        <f t="shared" si="279"/>
        <v/>
      </c>
      <c r="V159" t="str">
        <f t="shared" ref="V159:V160" si="280">IF(L159="","",IF(L159=1,1,0))</f>
        <v/>
      </c>
      <c r="W159" t="str">
        <f t="shared" ref="W159:W160" si="281">IF($AP159="Competitive",IF(D159="","",IF(D159=MAX($D159:$L159),1,0)),IF(D159="","",IF(D159=$AO159,1,0)))</f>
        <v/>
      </c>
      <c r="X159">
        <f t="shared" ref="X159:X160" si="282">IF($AP159="Competitive",IF(E159="","",IF(E159=MAX($D159:$L159),1,0)),IF(E159="","",IF(E159=$AO159,1,0)))</f>
        <v>0</v>
      </c>
      <c r="Y159">
        <f t="shared" ref="Y159:Y160" si="283">IF($AP159="Competitive",IF(F159="","",IF(F159=MAX($D159:$L159),1,0)),IF(F159="","",IF(F159=$AO159,1,0)))</f>
        <v>0</v>
      </c>
      <c r="Z159" t="str">
        <f t="shared" ref="Z159:Z160" si="284">IF($AP159="Competitive",IF(G159="","",IF(G159=MAX($D159:$L159),1,0)),IF(G159="","",IF(G159=$AO159,1,0)))</f>
        <v/>
      </c>
      <c r="AA159">
        <f t="shared" ref="AA159:AA160" si="285">IF($AP159="Competitive",IF(H159="","",IF(H159=MAX($D159:$L159),1,0)),IF(H159="","",IF(H159=$AO159,1,0)))</f>
        <v>1</v>
      </c>
      <c r="AB159" t="str">
        <f t="shared" ref="AB159:AB160" si="286">IF($AP159="Competitive",IF(I159="","",IF(I159=MAX($D159:$L159),1,0)),IF(I159="","",IF(I159=$AO159,1,0)))</f>
        <v/>
      </c>
      <c r="AC159" t="str">
        <f>IF($AP159="Competitive",IF(J159="","",IF(J159=MAX($D159:$L159),1,0)),IF(J159="","",IF(J159=$AO159,1,0)))</f>
        <v/>
      </c>
      <c r="AD159" t="str">
        <f>IF($AP159="Competitive",IF(K159="","",IF(K159=MAX($D159:$L159),1,0)),IF(K159="","",IF(K159=$AO159,1,0)))</f>
        <v/>
      </c>
      <c r="AE159" t="str">
        <f t="shared" ref="AE159:AE160" si="287">IF($AP159="Competitive",IF(L159="","",IF(L159=MAX($D159:$L159),1,0)),IF(L159="","",IF(L159=$AO159,1,0)))</f>
        <v/>
      </c>
      <c r="AF159">
        <f t="shared" ref="AF159:AF160" si="288">IF(D159&lt;&gt;"",1,0)</f>
        <v>0</v>
      </c>
      <c r="AG159">
        <f t="shared" ref="AG159:AG160" si="289">IF(E159&lt;&gt;"",1,0)</f>
        <v>1</v>
      </c>
      <c r="AH159">
        <f t="shared" ref="AH159:AH160" si="290">IF(F159&lt;&gt;"",1,0)</f>
        <v>1</v>
      </c>
      <c r="AI159">
        <f t="shared" ref="AI159:AI160" si="291">IF(G159&lt;&gt;"",1,0)</f>
        <v>0</v>
      </c>
      <c r="AJ159">
        <f t="shared" ref="AJ159:AJ160" si="292">IF(H159&lt;&gt;"",1,0)</f>
        <v>1</v>
      </c>
      <c r="AK159">
        <f t="shared" ref="AK159:AK160" si="293">IF(I159&lt;&gt;"",1,0)</f>
        <v>0</v>
      </c>
      <c r="AL159">
        <f t="shared" ref="AL159:AM160" si="294">IF(J159&lt;&gt;"",1,0)</f>
        <v>0</v>
      </c>
      <c r="AM159">
        <f t="shared" si="294"/>
        <v>0</v>
      </c>
      <c r="AN159">
        <f t="shared" ref="AN159:AN160" si="295">IF(L159&lt;&gt;"",1,0)</f>
        <v>0</v>
      </c>
      <c r="AO159">
        <f t="shared" ref="AO159:AO160" si="296">COUNTA(D159:L159)</f>
        <v>3</v>
      </c>
      <c r="AP159" t="s">
        <v>63</v>
      </c>
      <c r="AQ159">
        <f>VLOOKUP($B159,Categories!$A$2:$O$480,2,0)</f>
        <v>0</v>
      </c>
      <c r="AR159">
        <f>VLOOKUP($B159,Categories!$A$2:$O$480,3,0)</f>
        <v>1</v>
      </c>
      <c r="AS159">
        <f>VLOOKUP($B159,Categories!$A$2:$O$480,4,0)</f>
        <v>0</v>
      </c>
      <c r="AT159">
        <f>VLOOKUP($B159,Categories!$A$2:$O$480,5,0)</f>
        <v>0</v>
      </c>
      <c r="AU159">
        <f>VLOOKUP($B159,Categories!$A$2:$O$480,6,0)</f>
        <v>1</v>
      </c>
      <c r="AV159">
        <f>VLOOKUP($B159,Categories!$A$2:$O$480,7,0)</f>
        <v>0</v>
      </c>
      <c r="AW159">
        <f>VLOOKUP($B159,Categories!$A$2:$O$480,8,0)</f>
        <v>1</v>
      </c>
      <c r="AX159">
        <f>VLOOKUP($B159,Categories!$A$2:$O$480,9,0)</f>
        <v>0</v>
      </c>
      <c r="AY159">
        <f>VLOOKUP($B159,Categories!$A$2:$O$480,10,0)</f>
        <v>1</v>
      </c>
      <c r="AZ159">
        <f>VLOOKUP($B159,Categories!$A$2:$O$480,11,0)</f>
        <v>0</v>
      </c>
      <c r="BA159">
        <f>VLOOKUP($B159,Categories!$A$2:$O$480,12,0)</f>
        <v>0</v>
      </c>
      <c r="BB159">
        <f>VLOOKUP($B159,Categories!$A$2:$O$480,13,0)</f>
        <v>1</v>
      </c>
      <c r="BC159">
        <f>VLOOKUP($B159,Categories!$A$2:$O$480,14,0)</f>
        <v>1</v>
      </c>
      <c r="BD159">
        <f>VLOOKUP($B159,Categories!$A$2:$O$480,15,0)</f>
        <v>0</v>
      </c>
      <c r="BE159">
        <f>VLOOKUP($B159,Categories!$A$2:$Z$480,16,0)</f>
        <v>3.03</v>
      </c>
      <c r="BF159">
        <f t="shared" ref="BF159:BF160" si="297">IF(A159&lt;&gt;A158,1,0)</f>
        <v>1</v>
      </c>
    </row>
    <row r="160" spans="1:58" x14ac:dyDescent="0.25">
      <c r="A160" s="1">
        <v>45714</v>
      </c>
      <c r="B160" t="s">
        <v>221</v>
      </c>
      <c r="C160" t="s">
        <v>5</v>
      </c>
      <c r="E160">
        <v>2</v>
      </c>
      <c r="F160">
        <v>3</v>
      </c>
      <c r="H160">
        <v>1</v>
      </c>
      <c r="M160" t="str">
        <f t="shared" si="128"/>
        <v>HET</v>
      </c>
      <c r="O160">
        <f t="shared" si="274"/>
        <v>0</v>
      </c>
      <c r="P160">
        <f t="shared" si="275"/>
        <v>0</v>
      </c>
      <c r="Q160" t="str">
        <f t="shared" si="276"/>
        <v/>
      </c>
      <c r="R160">
        <f t="shared" si="277"/>
        <v>1</v>
      </c>
      <c r="S160" t="str">
        <f t="shared" si="278"/>
        <v/>
      </c>
      <c r="T160" t="str">
        <f t="shared" si="279"/>
        <v/>
      </c>
      <c r="U160" t="str">
        <f t="shared" si="279"/>
        <v/>
      </c>
      <c r="V160" t="str">
        <f t="shared" si="280"/>
        <v/>
      </c>
      <c r="W160" t="str">
        <f t="shared" si="281"/>
        <v/>
      </c>
      <c r="X160">
        <f t="shared" si="282"/>
        <v>0</v>
      </c>
      <c r="Y160">
        <f t="shared" si="283"/>
        <v>1</v>
      </c>
      <c r="Z160" t="str">
        <f t="shared" si="284"/>
        <v/>
      </c>
      <c r="AA160">
        <f t="shared" si="285"/>
        <v>0</v>
      </c>
      <c r="AB160" t="str">
        <f t="shared" si="286"/>
        <v/>
      </c>
      <c r="AC160" t="str">
        <f>IF($AP160="Competitive",IF(J160="","",IF(J160=MAX($D160:$L160),1,0)),IF(J160="","",IF(J160=$AO160,1,0)))</f>
        <v/>
      </c>
      <c r="AD160" t="str">
        <f>IF($AP160="Competitive",IF(K160="","",IF(K160=MAX($D160:$L160),1,0)),IF(K160="","",IF(K160=$AO160,1,0)))</f>
        <v/>
      </c>
      <c r="AE160" t="str">
        <f t="shared" si="287"/>
        <v/>
      </c>
      <c r="AF160">
        <f t="shared" si="288"/>
        <v>0</v>
      </c>
      <c r="AG160">
        <f t="shared" si="289"/>
        <v>1</v>
      </c>
      <c r="AH160">
        <f t="shared" si="290"/>
        <v>1</v>
      </c>
      <c r="AI160">
        <f t="shared" si="291"/>
        <v>0</v>
      </c>
      <c r="AJ160">
        <f t="shared" si="292"/>
        <v>1</v>
      </c>
      <c r="AK160">
        <f t="shared" si="293"/>
        <v>0</v>
      </c>
      <c r="AL160">
        <f t="shared" si="294"/>
        <v>0</v>
      </c>
      <c r="AM160">
        <f t="shared" si="294"/>
        <v>0</v>
      </c>
      <c r="AN160">
        <f t="shared" si="295"/>
        <v>0</v>
      </c>
      <c r="AO160">
        <f t="shared" si="296"/>
        <v>3</v>
      </c>
      <c r="AP160" t="s">
        <v>63</v>
      </c>
      <c r="AQ160">
        <f>VLOOKUP($B160,Categories!$A$2:$O$480,2,0)</f>
        <v>0</v>
      </c>
      <c r="AR160">
        <f>VLOOKUP($B160,Categories!$A$2:$O$480,3,0)</f>
        <v>1</v>
      </c>
      <c r="AS160">
        <f>VLOOKUP($B160,Categories!$A$2:$O$480,4,0)</f>
        <v>0</v>
      </c>
      <c r="AT160">
        <f>VLOOKUP($B160,Categories!$A$2:$O$480,5,0)</f>
        <v>0</v>
      </c>
      <c r="AU160">
        <f>VLOOKUP($B160,Categories!$A$2:$O$480,6,0)</f>
        <v>1</v>
      </c>
      <c r="AV160">
        <f>VLOOKUP($B160,Categories!$A$2:$O$480,7,0)</f>
        <v>0</v>
      </c>
      <c r="AW160">
        <f>VLOOKUP($B160,Categories!$A$2:$O$480,8,0)</f>
        <v>1</v>
      </c>
      <c r="AX160">
        <f>VLOOKUP($B160,Categories!$A$2:$O$480,9,0)</f>
        <v>0</v>
      </c>
      <c r="AY160">
        <f>VLOOKUP($B160,Categories!$A$2:$O$480,10,0)</f>
        <v>1</v>
      </c>
      <c r="AZ160">
        <f>VLOOKUP($B160,Categories!$A$2:$O$480,11,0)</f>
        <v>0</v>
      </c>
      <c r="BA160">
        <f>VLOOKUP($B160,Categories!$A$2:$O$480,12,0)</f>
        <v>0</v>
      </c>
      <c r="BB160">
        <f>VLOOKUP($B160,Categories!$A$2:$O$480,13,0)</f>
        <v>1</v>
      </c>
      <c r="BC160">
        <f>VLOOKUP($B160,Categories!$A$2:$O$480,14,0)</f>
        <v>1</v>
      </c>
      <c r="BD160">
        <f>VLOOKUP($B160,Categories!$A$2:$O$480,15,0)</f>
        <v>0</v>
      </c>
      <c r="BE160">
        <f>VLOOKUP($B160,Categories!$A$2:$Z$480,16,0)</f>
        <v>3.03</v>
      </c>
      <c r="BF160">
        <f t="shared" si="297"/>
        <v>0</v>
      </c>
    </row>
    <row r="161" spans="1:58" x14ac:dyDescent="0.25">
      <c r="A161" s="1">
        <v>45728</v>
      </c>
      <c r="B161" t="s">
        <v>39</v>
      </c>
      <c r="C161" t="s">
        <v>5</v>
      </c>
      <c r="E161">
        <v>3</v>
      </c>
      <c r="F161">
        <v>1</v>
      </c>
      <c r="H161">
        <v>2</v>
      </c>
      <c r="M161" t="str">
        <f t="shared" si="128"/>
        <v>HET</v>
      </c>
      <c r="O161">
        <f t="shared" ref="O161" si="298">IF(E161="","",IF(E161=1,1,0))</f>
        <v>0</v>
      </c>
      <c r="P161">
        <f t="shared" ref="P161" si="299">IF(F161="","",IF(F161=1,1,0))</f>
        <v>1</v>
      </c>
      <c r="Q161" t="str">
        <f t="shared" ref="Q161" si="300">IF(G161="","",IF(G161=1,1,0))</f>
        <v/>
      </c>
      <c r="R161">
        <f t="shared" ref="R161" si="301">IF(H161="","",IF(H161=1,1,0))</f>
        <v>0</v>
      </c>
      <c r="S161" t="str">
        <f t="shared" ref="S161" si="302">IF(I161="","",IF(I161=1,1,0))</f>
        <v/>
      </c>
      <c r="T161" t="str">
        <f t="shared" ref="T161:U161" si="303">IF(J161="","",IF(J161=1,1,0))</f>
        <v/>
      </c>
      <c r="U161" t="str">
        <f t="shared" si="303"/>
        <v/>
      </c>
      <c r="V161" t="str">
        <f t="shared" ref="V161" si="304">IF(L161="","",IF(L161=1,1,0))</f>
        <v/>
      </c>
      <c r="W161" t="str">
        <f t="shared" ref="W161" si="305">IF($AP161="Competitive",IF(D161="","",IF(D161=MAX($D161:$L161),1,0)),IF(D161="","",IF(D161=$AO161,1,0)))</f>
        <v/>
      </c>
      <c r="X161">
        <f t="shared" ref="X161" si="306">IF($AP161="Competitive",IF(E161="","",IF(E161=MAX($D161:$L161),1,0)),IF(E161="","",IF(E161=$AO161,1,0)))</f>
        <v>1</v>
      </c>
      <c r="Y161">
        <f t="shared" ref="Y161" si="307">IF($AP161="Competitive",IF(F161="","",IF(F161=MAX($D161:$L161),1,0)),IF(F161="","",IF(F161=$AO161,1,0)))</f>
        <v>0</v>
      </c>
      <c r="Z161" t="str">
        <f t="shared" ref="Z161" si="308">IF($AP161="Competitive",IF(G161="","",IF(G161=MAX($D161:$L161),1,0)),IF(G161="","",IF(G161=$AO161,1,0)))</f>
        <v/>
      </c>
      <c r="AA161">
        <f t="shared" ref="AA161" si="309">IF($AP161="Competitive",IF(H161="","",IF(H161=MAX($D161:$L161),1,0)),IF(H161="","",IF(H161=$AO161,1,0)))</f>
        <v>0</v>
      </c>
      <c r="AB161" t="str">
        <f t="shared" ref="AB161" si="310">IF($AP161="Competitive",IF(I161="","",IF(I161=MAX($D161:$L161),1,0)),IF(I161="","",IF(I161=$AO161,1,0)))</f>
        <v/>
      </c>
      <c r="AC161" t="str">
        <f>IF($AP161="Competitive",IF(J161="","",IF(J161=MAX($D161:$L161),1,0)),IF(J161="","",IF(J161=$AO161,1,0)))</f>
        <v/>
      </c>
      <c r="AD161" t="str">
        <f>IF($AP161="Competitive",IF(K161="","",IF(K161=MAX($D161:$L161),1,0)),IF(K161="","",IF(K161=$AO161,1,0)))</f>
        <v/>
      </c>
      <c r="AE161" t="str">
        <f t="shared" ref="AE161" si="311">IF($AP161="Competitive",IF(L161="","",IF(L161=MAX($D161:$L161),1,0)),IF(L161="","",IF(L161=$AO161,1,0)))</f>
        <v/>
      </c>
      <c r="AF161">
        <f t="shared" ref="AF161" si="312">IF(D161&lt;&gt;"",1,0)</f>
        <v>0</v>
      </c>
      <c r="AG161">
        <f t="shared" ref="AG161" si="313">IF(E161&lt;&gt;"",1,0)</f>
        <v>1</v>
      </c>
      <c r="AH161">
        <f t="shared" ref="AH161" si="314">IF(F161&lt;&gt;"",1,0)</f>
        <v>1</v>
      </c>
      <c r="AI161">
        <f t="shared" ref="AI161" si="315">IF(G161&lt;&gt;"",1,0)</f>
        <v>0</v>
      </c>
      <c r="AJ161">
        <f t="shared" ref="AJ161" si="316">IF(H161&lt;&gt;"",1,0)</f>
        <v>1</v>
      </c>
      <c r="AK161">
        <f t="shared" ref="AK161" si="317">IF(I161&lt;&gt;"",1,0)</f>
        <v>0</v>
      </c>
      <c r="AL161">
        <f t="shared" ref="AL161:AM161" si="318">IF(J161&lt;&gt;"",1,0)</f>
        <v>0</v>
      </c>
      <c r="AM161">
        <f t="shared" si="318"/>
        <v>0</v>
      </c>
      <c r="AN161">
        <f t="shared" ref="AN161" si="319">IF(L161&lt;&gt;"",1,0)</f>
        <v>0</v>
      </c>
      <c r="AO161">
        <f t="shared" ref="AO161" si="320">COUNTA(D161:L161)</f>
        <v>3</v>
      </c>
      <c r="AP161" t="s">
        <v>63</v>
      </c>
      <c r="AQ161">
        <f>VLOOKUP($B161,Categories!$A$2:$O$480,2,0)</f>
        <v>1</v>
      </c>
      <c r="AR161">
        <f>VLOOKUP($B161,Categories!$A$2:$O$480,3,0)</f>
        <v>0</v>
      </c>
      <c r="AS161">
        <f>VLOOKUP($B161,Categories!$A$2:$O$480,4,0)</f>
        <v>0</v>
      </c>
      <c r="AT161">
        <f>VLOOKUP($B161,Categories!$A$2:$O$480,5,0)</f>
        <v>0</v>
      </c>
      <c r="AU161">
        <f>VLOOKUP($B161,Categories!$A$2:$O$480,6,0)</f>
        <v>0</v>
      </c>
      <c r="AV161">
        <f>VLOOKUP($B161,Categories!$A$2:$O$480,7,0)</f>
        <v>1</v>
      </c>
      <c r="AW161">
        <f>VLOOKUP($B161,Categories!$A$2:$O$480,8,0)</f>
        <v>0</v>
      </c>
      <c r="AX161">
        <f>VLOOKUP($B161,Categories!$A$2:$O$480,9,0)</f>
        <v>0</v>
      </c>
      <c r="AY161">
        <f>VLOOKUP($B161,Categories!$A$2:$O$480,10,0)</f>
        <v>0</v>
      </c>
      <c r="AZ161">
        <f>VLOOKUP($B161,Categories!$A$2:$O$480,11,0)</f>
        <v>0</v>
      </c>
      <c r="BA161">
        <f>VLOOKUP($B161,Categories!$A$2:$O$480,12,0)</f>
        <v>0</v>
      </c>
      <c r="BB161">
        <f>VLOOKUP($B161,Categories!$A$2:$O$480,13,0)</f>
        <v>0</v>
      </c>
      <c r="BC161">
        <f>VLOOKUP($B161,Categories!$A$2:$O$480,14,0)</f>
        <v>0</v>
      </c>
      <c r="BD161">
        <f>VLOOKUP($B161,Categories!$A$2:$O$480,15,0)</f>
        <v>0</v>
      </c>
      <c r="BE161">
        <f>VLOOKUP($B161,Categories!$A$2:$Z$480,16,0)</f>
        <v>2.77</v>
      </c>
      <c r="BF161">
        <f t="shared" ref="BF161" si="321">IF(A161&lt;&gt;A160,1,0)</f>
        <v>1</v>
      </c>
    </row>
    <row r="162" spans="1:58" x14ac:dyDescent="0.25">
      <c r="A162" s="1">
        <v>45728</v>
      </c>
      <c r="B162" t="s">
        <v>257</v>
      </c>
      <c r="C162" t="s">
        <v>5</v>
      </c>
      <c r="E162">
        <v>3</v>
      </c>
      <c r="F162">
        <v>2</v>
      </c>
      <c r="H162">
        <v>1</v>
      </c>
      <c r="M162" t="str">
        <f t="shared" si="128"/>
        <v>HET</v>
      </c>
      <c r="O162">
        <f t="shared" ref="O162:O163" si="322">IF(E162="","",IF(E162=1,1,0))</f>
        <v>0</v>
      </c>
      <c r="P162">
        <f t="shared" ref="P162:P163" si="323">IF(F162="","",IF(F162=1,1,0))</f>
        <v>0</v>
      </c>
      <c r="Q162" t="str">
        <f t="shared" ref="Q162:Q163" si="324">IF(G162="","",IF(G162=1,1,0))</f>
        <v/>
      </c>
      <c r="R162">
        <f t="shared" ref="R162:R163" si="325">IF(H162="","",IF(H162=1,1,0))</f>
        <v>1</v>
      </c>
      <c r="S162" t="str">
        <f t="shared" ref="S162:S163" si="326">IF(I162="","",IF(I162=1,1,0))</f>
        <v/>
      </c>
      <c r="T162" t="str">
        <f t="shared" ref="T162:U163" si="327">IF(J162="","",IF(J162=1,1,0))</f>
        <v/>
      </c>
      <c r="U162" t="str">
        <f t="shared" si="327"/>
        <v/>
      </c>
      <c r="V162" t="str">
        <f t="shared" ref="V162:V163" si="328">IF(L162="","",IF(L162=1,1,0))</f>
        <v/>
      </c>
      <c r="W162" t="str">
        <f t="shared" ref="W162:W163" si="329">IF($AP162="Competitive",IF(D162="","",IF(D162=MAX($D162:$L162),1,0)),IF(D162="","",IF(D162=$AO162,1,0)))</f>
        <v/>
      </c>
      <c r="X162">
        <f t="shared" ref="X162:X163" si="330">IF($AP162="Competitive",IF(E162="","",IF(E162=MAX($D162:$L162),1,0)),IF(E162="","",IF(E162=$AO162,1,0)))</f>
        <v>1</v>
      </c>
      <c r="Y162">
        <f t="shared" ref="Y162:Y163" si="331">IF($AP162="Competitive",IF(F162="","",IF(F162=MAX($D162:$L162),1,0)),IF(F162="","",IF(F162=$AO162,1,0)))</f>
        <v>0</v>
      </c>
      <c r="Z162" t="str">
        <f t="shared" ref="Z162:Z163" si="332">IF($AP162="Competitive",IF(G162="","",IF(G162=MAX($D162:$L162),1,0)),IF(G162="","",IF(G162=$AO162,1,0)))</f>
        <v/>
      </c>
      <c r="AA162">
        <f t="shared" ref="AA162:AA163" si="333">IF($AP162="Competitive",IF(H162="","",IF(H162=MAX($D162:$L162),1,0)),IF(H162="","",IF(H162=$AO162,1,0)))</f>
        <v>0</v>
      </c>
      <c r="AB162" t="str">
        <f t="shared" ref="AB162:AB163" si="334">IF($AP162="Competitive",IF(I162="","",IF(I162=MAX($D162:$L162),1,0)),IF(I162="","",IF(I162=$AO162,1,0)))</f>
        <v/>
      </c>
      <c r="AC162" t="str">
        <f>IF($AP162="Competitive",IF(J162="","",IF(J162=MAX($D162:$L162),1,0)),IF(J162="","",IF(J162=$AO162,1,0)))</f>
        <v/>
      </c>
      <c r="AD162" t="str">
        <f>IF($AP162="Competitive",IF(K162="","",IF(K162=MAX($D162:$L162),1,0)),IF(K162="","",IF(K162=$AO162,1,0)))</f>
        <v/>
      </c>
      <c r="AE162" t="str">
        <f t="shared" ref="AE162:AE163" si="335">IF($AP162="Competitive",IF(L162="","",IF(L162=MAX($D162:$L162),1,0)),IF(L162="","",IF(L162=$AO162,1,0)))</f>
        <v/>
      </c>
      <c r="AF162">
        <f t="shared" ref="AF162:AF163" si="336">IF(D162&lt;&gt;"",1,0)</f>
        <v>0</v>
      </c>
      <c r="AG162">
        <f t="shared" ref="AG162:AG163" si="337">IF(E162&lt;&gt;"",1,0)</f>
        <v>1</v>
      </c>
      <c r="AH162">
        <f t="shared" ref="AH162:AH163" si="338">IF(F162&lt;&gt;"",1,0)</f>
        <v>1</v>
      </c>
      <c r="AI162">
        <f t="shared" ref="AI162:AI163" si="339">IF(G162&lt;&gt;"",1,0)</f>
        <v>0</v>
      </c>
      <c r="AJ162">
        <f t="shared" ref="AJ162:AJ163" si="340">IF(H162&lt;&gt;"",1,0)</f>
        <v>1</v>
      </c>
      <c r="AK162">
        <f t="shared" ref="AK162:AK163" si="341">IF(I162&lt;&gt;"",1,0)</f>
        <v>0</v>
      </c>
      <c r="AL162">
        <f t="shared" ref="AL162:AM163" si="342">IF(J162&lt;&gt;"",1,0)</f>
        <v>0</v>
      </c>
      <c r="AM162">
        <f t="shared" si="342"/>
        <v>0</v>
      </c>
      <c r="AN162">
        <f t="shared" ref="AN162:AN163" si="343">IF(L162&lt;&gt;"",1,0)</f>
        <v>0</v>
      </c>
      <c r="AO162">
        <f t="shared" ref="AO162:AO163" si="344">COUNTA(D162:L162)</f>
        <v>3</v>
      </c>
      <c r="AP162" t="s">
        <v>63</v>
      </c>
      <c r="AQ162">
        <f>VLOOKUP($B162,Categories!$A$2:$O$480,2,0)</f>
        <v>0</v>
      </c>
      <c r="AR162">
        <f>VLOOKUP($B162,Categories!$A$2:$O$480,3,0)</f>
        <v>0</v>
      </c>
      <c r="AS162">
        <f>VLOOKUP($B162,Categories!$A$2:$O$480,4,0)</f>
        <v>1</v>
      </c>
      <c r="AT162">
        <f>VLOOKUP($B162,Categories!$A$2:$O$480,5,0)</f>
        <v>0</v>
      </c>
      <c r="AU162">
        <f>VLOOKUP($B162,Categories!$A$2:$O$480,6,0)</f>
        <v>0</v>
      </c>
      <c r="AV162">
        <f>VLOOKUP($B162,Categories!$A$2:$O$480,7,0)</f>
        <v>0</v>
      </c>
      <c r="AW162">
        <f>VLOOKUP($B162,Categories!$A$2:$O$480,8,0)</f>
        <v>0</v>
      </c>
      <c r="AX162">
        <f>VLOOKUP($B162,Categories!$A$2:$O$480,9,0)</f>
        <v>0</v>
      </c>
      <c r="AY162">
        <f>VLOOKUP($B162,Categories!$A$2:$O$480,10,0)</f>
        <v>0</v>
      </c>
      <c r="AZ162">
        <f>VLOOKUP($B162,Categories!$A$2:$O$480,11,0)</f>
        <v>0</v>
      </c>
      <c r="BA162">
        <f>VLOOKUP($B162,Categories!$A$2:$O$480,12,0)</f>
        <v>0</v>
      </c>
      <c r="BB162">
        <f>VLOOKUP($B162,Categories!$A$2:$O$480,13,0)</f>
        <v>0</v>
      </c>
      <c r="BC162">
        <f>VLOOKUP($B162,Categories!$A$2:$O$480,14,0)</f>
        <v>1</v>
      </c>
      <c r="BD162">
        <f>VLOOKUP($B162,Categories!$A$2:$O$480,15,0)</f>
        <v>1</v>
      </c>
      <c r="BE162">
        <f>VLOOKUP($B162,Categories!$A$2:$Z$480,16,0)</f>
        <v>2.17</v>
      </c>
      <c r="BF162">
        <f t="shared" ref="BF162:BF163" si="345">IF(A162&lt;&gt;A161,1,0)</f>
        <v>0</v>
      </c>
    </row>
    <row r="163" spans="1:58" x14ac:dyDescent="0.25">
      <c r="A163" s="1">
        <v>45728</v>
      </c>
      <c r="B163" t="s">
        <v>257</v>
      </c>
      <c r="C163" t="s">
        <v>5</v>
      </c>
      <c r="E163">
        <v>3</v>
      </c>
      <c r="F163">
        <v>2</v>
      </c>
      <c r="H163">
        <v>1</v>
      </c>
      <c r="M163" t="str">
        <f t="shared" si="128"/>
        <v>HET</v>
      </c>
      <c r="O163">
        <f t="shared" si="322"/>
        <v>0</v>
      </c>
      <c r="P163">
        <f t="shared" si="323"/>
        <v>0</v>
      </c>
      <c r="Q163" t="str">
        <f t="shared" si="324"/>
        <v/>
      </c>
      <c r="R163">
        <f t="shared" si="325"/>
        <v>1</v>
      </c>
      <c r="S163" t="str">
        <f t="shared" si="326"/>
        <v/>
      </c>
      <c r="T163" t="str">
        <f t="shared" si="327"/>
        <v/>
      </c>
      <c r="U163" t="str">
        <f t="shared" si="327"/>
        <v/>
      </c>
      <c r="V163" t="str">
        <f t="shared" si="328"/>
        <v/>
      </c>
      <c r="W163" t="str">
        <f t="shared" si="329"/>
        <v/>
      </c>
      <c r="X163">
        <f t="shared" si="330"/>
        <v>1</v>
      </c>
      <c r="Y163">
        <f t="shared" si="331"/>
        <v>0</v>
      </c>
      <c r="Z163" t="str">
        <f t="shared" si="332"/>
        <v/>
      </c>
      <c r="AA163">
        <f t="shared" si="333"/>
        <v>0</v>
      </c>
      <c r="AB163" t="str">
        <f t="shared" si="334"/>
        <v/>
      </c>
      <c r="AC163" t="str">
        <f>IF($AP163="Competitive",IF(J163="","",IF(J163=MAX($D163:$L163),1,0)),IF(J163="","",IF(J163=$AO163,1,0)))</f>
        <v/>
      </c>
      <c r="AD163" t="str">
        <f>IF($AP163="Competitive",IF(K163="","",IF(K163=MAX($D163:$L163),1,0)),IF(K163="","",IF(K163=$AO163,1,0)))</f>
        <v/>
      </c>
      <c r="AE163" t="str">
        <f t="shared" si="335"/>
        <v/>
      </c>
      <c r="AF163">
        <f t="shared" si="336"/>
        <v>0</v>
      </c>
      <c r="AG163">
        <f t="shared" si="337"/>
        <v>1</v>
      </c>
      <c r="AH163">
        <f t="shared" si="338"/>
        <v>1</v>
      </c>
      <c r="AI163">
        <f t="shared" si="339"/>
        <v>0</v>
      </c>
      <c r="AJ163">
        <f t="shared" si="340"/>
        <v>1</v>
      </c>
      <c r="AK163">
        <f t="shared" si="341"/>
        <v>0</v>
      </c>
      <c r="AL163">
        <f t="shared" si="342"/>
        <v>0</v>
      </c>
      <c r="AM163">
        <f t="shared" si="342"/>
        <v>0</v>
      </c>
      <c r="AN163">
        <f t="shared" si="343"/>
        <v>0</v>
      </c>
      <c r="AO163">
        <f t="shared" si="344"/>
        <v>3</v>
      </c>
      <c r="AP163" t="s">
        <v>63</v>
      </c>
      <c r="AQ163">
        <f>VLOOKUP($B163,Categories!$A$2:$O$480,2,0)</f>
        <v>0</v>
      </c>
      <c r="AR163">
        <f>VLOOKUP($B163,Categories!$A$2:$O$480,3,0)</f>
        <v>0</v>
      </c>
      <c r="AS163">
        <f>VLOOKUP($B163,Categories!$A$2:$O$480,4,0)</f>
        <v>1</v>
      </c>
      <c r="AT163">
        <f>VLOOKUP($B163,Categories!$A$2:$O$480,5,0)</f>
        <v>0</v>
      </c>
      <c r="AU163">
        <f>VLOOKUP($B163,Categories!$A$2:$O$480,6,0)</f>
        <v>0</v>
      </c>
      <c r="AV163">
        <f>VLOOKUP($B163,Categories!$A$2:$O$480,7,0)</f>
        <v>0</v>
      </c>
      <c r="AW163">
        <f>VLOOKUP($B163,Categories!$A$2:$O$480,8,0)</f>
        <v>0</v>
      </c>
      <c r="AX163">
        <f>VLOOKUP($B163,Categories!$A$2:$O$480,9,0)</f>
        <v>0</v>
      </c>
      <c r="AY163">
        <f>VLOOKUP($B163,Categories!$A$2:$O$480,10,0)</f>
        <v>0</v>
      </c>
      <c r="AZ163">
        <f>VLOOKUP($B163,Categories!$A$2:$O$480,11,0)</f>
        <v>0</v>
      </c>
      <c r="BA163">
        <f>VLOOKUP($B163,Categories!$A$2:$O$480,12,0)</f>
        <v>0</v>
      </c>
      <c r="BB163">
        <f>VLOOKUP($B163,Categories!$A$2:$O$480,13,0)</f>
        <v>0</v>
      </c>
      <c r="BC163">
        <f>VLOOKUP($B163,Categories!$A$2:$O$480,14,0)</f>
        <v>1</v>
      </c>
      <c r="BD163">
        <f>VLOOKUP($B163,Categories!$A$2:$O$480,15,0)</f>
        <v>1</v>
      </c>
      <c r="BE163">
        <f>VLOOKUP($B163,Categories!$A$2:$Z$480,16,0)</f>
        <v>2.17</v>
      </c>
      <c r="BF163">
        <f t="shared" si="345"/>
        <v>0</v>
      </c>
    </row>
    <row r="164" spans="1:58" x14ac:dyDescent="0.25">
      <c r="A164" s="1">
        <v>45868</v>
      </c>
      <c r="B164" t="s">
        <v>162</v>
      </c>
      <c r="C164" t="s">
        <v>5</v>
      </c>
      <c r="E164">
        <v>4</v>
      </c>
      <c r="F164">
        <v>2</v>
      </c>
      <c r="H164">
        <v>1</v>
      </c>
      <c r="K164">
        <v>3</v>
      </c>
      <c r="M164" t="str">
        <f t="shared" si="128"/>
        <v>HETN</v>
      </c>
      <c r="O164">
        <f t="shared" ref="O164" si="346">IF(E164="","",IF(E164=1,1,0))</f>
        <v>0</v>
      </c>
      <c r="P164">
        <f t="shared" ref="P164" si="347">IF(F164="","",IF(F164=1,1,0))</f>
        <v>0</v>
      </c>
      <c r="Q164" t="str">
        <f t="shared" ref="Q164" si="348">IF(G164="","",IF(G164=1,1,0))</f>
        <v/>
      </c>
      <c r="R164">
        <f t="shared" ref="R164" si="349">IF(H164="","",IF(H164=1,1,0))</f>
        <v>1</v>
      </c>
      <c r="S164" t="str">
        <f t="shared" ref="S164" si="350">IF(I164="","",IF(I164=1,1,0))</f>
        <v/>
      </c>
      <c r="T164" t="str">
        <f t="shared" ref="T164:U164" si="351">IF(J164="","",IF(J164=1,1,0))</f>
        <v/>
      </c>
      <c r="U164">
        <f t="shared" si="351"/>
        <v>0</v>
      </c>
      <c r="V164" t="str">
        <f t="shared" ref="V164" si="352">IF(L164="","",IF(L164=1,1,0))</f>
        <v/>
      </c>
      <c r="W164" t="str">
        <f t="shared" ref="W164" si="353">IF($AP164="Competitive",IF(D164="","",IF(D164=MAX($D164:$L164),1,0)),IF(D164="","",IF(D164=$AO164,1,0)))</f>
        <v/>
      </c>
      <c r="X164">
        <f t="shared" ref="X164" si="354">IF($AP164="Competitive",IF(E164="","",IF(E164=MAX($D164:$L164),1,0)),IF(E164="","",IF(E164=$AO164,1,0)))</f>
        <v>1</v>
      </c>
      <c r="Y164">
        <f t="shared" ref="Y164" si="355">IF($AP164="Competitive",IF(F164="","",IF(F164=MAX($D164:$L164),1,0)),IF(F164="","",IF(F164=$AO164,1,0)))</f>
        <v>0</v>
      </c>
      <c r="Z164" t="str">
        <f t="shared" ref="Z164" si="356">IF($AP164="Competitive",IF(G164="","",IF(G164=MAX($D164:$L164),1,0)),IF(G164="","",IF(G164=$AO164,1,0)))</f>
        <v/>
      </c>
      <c r="AA164">
        <f t="shared" ref="AA164" si="357">IF($AP164="Competitive",IF(H164="","",IF(H164=MAX($D164:$L164),1,0)),IF(H164="","",IF(H164=$AO164,1,0)))</f>
        <v>0</v>
      </c>
      <c r="AB164" t="str">
        <f t="shared" ref="AB164" si="358">IF($AP164="Competitive",IF(I164="","",IF(I164=MAX($D164:$L164),1,0)),IF(I164="","",IF(I164=$AO164,1,0)))</f>
        <v/>
      </c>
      <c r="AC164" t="str">
        <f>IF($AP164="Competitive",IF(J164="","",IF(J164=MAX($D164:$L164),1,0)),IF(J164="","",IF(J164=$AO164,1,0)))</f>
        <v/>
      </c>
      <c r="AD164">
        <f>IF($AP164="Competitive",IF(K164="","",IF(K164=MAX($D164:$L164),1,0)),IF(K164="","",IF(K164=$AO164,1,0)))</f>
        <v>0</v>
      </c>
      <c r="AE164" t="str">
        <f t="shared" ref="AE164" si="359">IF($AP164="Competitive",IF(L164="","",IF(L164=MAX($D164:$L164),1,0)),IF(L164="","",IF(L164=$AO164,1,0)))</f>
        <v/>
      </c>
      <c r="AF164">
        <f t="shared" ref="AF164" si="360">IF(D164&lt;&gt;"",1,0)</f>
        <v>0</v>
      </c>
      <c r="AG164">
        <f t="shared" ref="AG164" si="361">IF(E164&lt;&gt;"",1,0)</f>
        <v>1</v>
      </c>
      <c r="AH164">
        <f t="shared" ref="AH164" si="362">IF(F164&lt;&gt;"",1,0)</f>
        <v>1</v>
      </c>
      <c r="AI164">
        <f t="shared" ref="AI164" si="363">IF(G164&lt;&gt;"",1,0)</f>
        <v>0</v>
      </c>
      <c r="AJ164">
        <f t="shared" ref="AJ164" si="364">IF(H164&lt;&gt;"",1,0)</f>
        <v>1</v>
      </c>
      <c r="AK164">
        <f t="shared" ref="AK164" si="365">IF(I164&lt;&gt;"",1,0)</f>
        <v>0</v>
      </c>
      <c r="AL164">
        <f t="shared" ref="AL164:AM164" si="366">IF(J164&lt;&gt;"",1,0)</f>
        <v>0</v>
      </c>
      <c r="AM164">
        <f t="shared" si="366"/>
        <v>1</v>
      </c>
      <c r="AN164">
        <f t="shared" ref="AN164" si="367">IF(L164&lt;&gt;"",1,0)</f>
        <v>0</v>
      </c>
      <c r="AO164">
        <f t="shared" ref="AO164" si="368">COUNTA(D164:L164)</f>
        <v>4</v>
      </c>
      <c r="AP164" t="s">
        <v>63</v>
      </c>
      <c r="AQ164">
        <f>VLOOKUP($B164,Categories!$A$2:$O$480,2,0)</f>
        <v>1</v>
      </c>
      <c r="AR164">
        <f>VLOOKUP($B164,Categories!$A$2:$O$480,3,0)</f>
        <v>1</v>
      </c>
      <c r="AS164">
        <f>VLOOKUP($B164,Categories!$A$2:$O$480,4,0)</f>
        <v>0</v>
      </c>
      <c r="AT164">
        <f>VLOOKUP($B164,Categories!$A$2:$O$480,5,0)</f>
        <v>0</v>
      </c>
      <c r="AU164">
        <f>VLOOKUP($B164,Categories!$A$2:$O$480,6,0)</f>
        <v>0</v>
      </c>
      <c r="AV164">
        <f>VLOOKUP($B164,Categories!$A$2:$O$480,7,0)</f>
        <v>0</v>
      </c>
      <c r="AW164">
        <f>VLOOKUP($B164,Categories!$A$2:$O$480,8,0)</f>
        <v>1</v>
      </c>
      <c r="AX164">
        <f>VLOOKUP($B164,Categories!$A$2:$O$480,9,0)</f>
        <v>0</v>
      </c>
      <c r="AY164">
        <f>VLOOKUP($B164,Categories!$A$2:$O$480,10,0)</f>
        <v>0</v>
      </c>
      <c r="AZ164">
        <f>VLOOKUP($B164,Categories!$A$2:$O$480,11,0)</f>
        <v>0</v>
      </c>
      <c r="BA164">
        <f>VLOOKUP($B164,Categories!$A$2:$O$480,12,0)</f>
        <v>0</v>
      </c>
      <c r="BB164">
        <f>VLOOKUP($B164,Categories!$A$2:$O$480,13,0)</f>
        <v>0</v>
      </c>
      <c r="BC164">
        <f>VLOOKUP($B164,Categories!$A$2:$O$480,14,0)</f>
        <v>0</v>
      </c>
      <c r="BD164">
        <f>VLOOKUP($B164,Categories!$A$2:$O$480,15,0)</f>
        <v>0</v>
      </c>
      <c r="BE164">
        <f>VLOOKUP($B164,Categories!$A$2:$Z$480,16,0)</f>
        <v>4.07</v>
      </c>
      <c r="BF164">
        <f t="shared" ref="BF164" si="369">IF(A164&lt;&gt;A163,1,0)</f>
        <v>1</v>
      </c>
    </row>
    <row r="165" spans="1:58" x14ac:dyDescent="0.25">
      <c r="A165" s="1">
        <v>45882</v>
      </c>
      <c r="B165" t="s">
        <v>251</v>
      </c>
      <c r="C165" t="s">
        <v>5</v>
      </c>
      <c r="E165">
        <v>3</v>
      </c>
      <c r="F165">
        <v>2</v>
      </c>
      <c r="H165">
        <v>1</v>
      </c>
      <c r="K165">
        <v>4</v>
      </c>
      <c r="M165" t="str">
        <f t="shared" si="128"/>
        <v>HETN</v>
      </c>
      <c r="O165">
        <f t="shared" ref="O165:O166" si="370">IF(E165="","",IF(E165=1,1,0))</f>
        <v>0</v>
      </c>
      <c r="P165">
        <f t="shared" ref="P165:P166" si="371">IF(F165="","",IF(F165=1,1,0))</f>
        <v>0</v>
      </c>
      <c r="Q165" t="str">
        <f t="shared" ref="Q165:Q166" si="372">IF(G165="","",IF(G165=1,1,0))</f>
        <v/>
      </c>
      <c r="R165">
        <f t="shared" ref="R165:R166" si="373">IF(H165="","",IF(H165=1,1,0))</f>
        <v>1</v>
      </c>
      <c r="S165" t="str">
        <f t="shared" ref="S165:S166" si="374">IF(I165="","",IF(I165=1,1,0))</f>
        <v/>
      </c>
      <c r="T165" t="str">
        <f t="shared" ref="T165:U166" si="375">IF(J165="","",IF(J165=1,1,0))</f>
        <v/>
      </c>
      <c r="U165">
        <f t="shared" si="375"/>
        <v>0</v>
      </c>
      <c r="V165" t="str">
        <f t="shared" ref="V165:V166" si="376">IF(L165="","",IF(L165=1,1,0))</f>
        <v/>
      </c>
      <c r="W165" t="str">
        <f t="shared" ref="W165:W166" si="377">IF($AP165="Competitive",IF(D165="","",IF(D165=MAX($D165:$L165),1,0)),IF(D165="","",IF(D165=$AO165,1,0)))</f>
        <v/>
      </c>
      <c r="X165">
        <f t="shared" ref="X165:X166" si="378">IF($AP165="Competitive",IF(E165="","",IF(E165=MAX($D165:$L165),1,0)),IF(E165="","",IF(E165=$AO165,1,0)))</f>
        <v>0</v>
      </c>
      <c r="Y165">
        <f t="shared" ref="Y165:Y166" si="379">IF($AP165="Competitive",IF(F165="","",IF(F165=MAX($D165:$L165),1,0)),IF(F165="","",IF(F165=$AO165,1,0)))</f>
        <v>0</v>
      </c>
      <c r="Z165" t="str">
        <f t="shared" ref="Z165:Z166" si="380">IF($AP165="Competitive",IF(G165="","",IF(G165=MAX($D165:$L165),1,0)),IF(G165="","",IF(G165=$AO165,1,0)))</f>
        <v/>
      </c>
      <c r="AA165">
        <f t="shared" ref="AA165:AA166" si="381">IF($AP165="Competitive",IF(H165="","",IF(H165=MAX($D165:$L165),1,0)),IF(H165="","",IF(H165=$AO165,1,0)))</f>
        <v>0</v>
      </c>
      <c r="AB165" t="str">
        <f t="shared" ref="AB165:AB166" si="382">IF($AP165="Competitive",IF(I165="","",IF(I165=MAX($D165:$L165),1,0)),IF(I165="","",IF(I165=$AO165,1,0)))</f>
        <v/>
      </c>
      <c r="AC165" t="str">
        <f>IF($AP165="Competitive",IF(J165="","",IF(J165=MAX($D165:$L165),1,0)),IF(J165="","",IF(J165=$AO165,1,0)))</f>
        <v/>
      </c>
      <c r="AD165">
        <f>IF($AP165="Competitive",IF(K165="","",IF(K165=MAX($D165:$L165),1,0)),IF(K165="","",IF(K165=$AO165,1,0)))</f>
        <v>1</v>
      </c>
      <c r="AE165" t="str">
        <f t="shared" ref="AE165:AE166" si="383">IF($AP165="Competitive",IF(L165="","",IF(L165=MAX($D165:$L165),1,0)),IF(L165="","",IF(L165=$AO165,1,0)))</f>
        <v/>
      </c>
      <c r="AF165">
        <f t="shared" ref="AF165:AF166" si="384">IF(D165&lt;&gt;"",1,0)</f>
        <v>0</v>
      </c>
      <c r="AG165">
        <f t="shared" ref="AG165:AG166" si="385">IF(E165&lt;&gt;"",1,0)</f>
        <v>1</v>
      </c>
      <c r="AH165">
        <f t="shared" ref="AH165:AH166" si="386">IF(F165&lt;&gt;"",1,0)</f>
        <v>1</v>
      </c>
      <c r="AI165">
        <f t="shared" ref="AI165:AI166" si="387">IF(G165&lt;&gt;"",1,0)</f>
        <v>0</v>
      </c>
      <c r="AJ165">
        <f t="shared" ref="AJ165:AJ166" si="388">IF(H165&lt;&gt;"",1,0)</f>
        <v>1</v>
      </c>
      <c r="AK165">
        <f t="shared" ref="AK165:AK166" si="389">IF(I165&lt;&gt;"",1,0)</f>
        <v>0</v>
      </c>
      <c r="AL165">
        <f t="shared" ref="AL165:AM166" si="390">IF(J165&lt;&gt;"",1,0)</f>
        <v>0</v>
      </c>
      <c r="AM165">
        <f t="shared" si="390"/>
        <v>1</v>
      </c>
      <c r="AN165">
        <f t="shared" ref="AN165:AN166" si="391">IF(L165&lt;&gt;"",1,0)</f>
        <v>0</v>
      </c>
      <c r="AO165">
        <f t="shared" ref="AO165:AO166" si="392">COUNTA(D165:L165)</f>
        <v>4</v>
      </c>
      <c r="AP165" t="s">
        <v>63</v>
      </c>
      <c r="AQ165">
        <f>VLOOKUP($B165,Categories!$A$2:$O$480,2,0)</f>
        <v>0</v>
      </c>
      <c r="AR165">
        <f>VLOOKUP($B165,Categories!$A$2:$O$480,3,0)</f>
        <v>1</v>
      </c>
      <c r="AS165">
        <f>VLOOKUP($B165,Categories!$A$2:$O$480,4,0)</f>
        <v>0</v>
      </c>
      <c r="AT165">
        <f>VLOOKUP($B165,Categories!$A$2:$O$480,5,0)</f>
        <v>0</v>
      </c>
      <c r="AU165">
        <f>VLOOKUP($B165,Categories!$A$2:$O$480,6,0)</f>
        <v>0</v>
      </c>
      <c r="AV165">
        <f>VLOOKUP($B165,Categories!$A$2:$O$480,7,0)</f>
        <v>0</v>
      </c>
      <c r="AW165">
        <f>VLOOKUP($B165,Categories!$A$2:$O$480,8,0)</f>
        <v>1</v>
      </c>
      <c r="AX165">
        <f>VLOOKUP($B165,Categories!$A$2:$O$480,9,0)</f>
        <v>0</v>
      </c>
      <c r="AY165">
        <f>VLOOKUP($B165,Categories!$A$2:$O$480,10,0)</f>
        <v>0</v>
      </c>
      <c r="AZ165">
        <f>VLOOKUP($B165,Categories!$A$2:$O$480,11,0)</f>
        <v>0</v>
      </c>
      <c r="BA165">
        <f>VLOOKUP($B165,Categories!$A$2:$O$480,12,0)</f>
        <v>0</v>
      </c>
      <c r="BB165">
        <f>VLOOKUP($B165,Categories!$A$2:$O$480,13,0)</f>
        <v>0</v>
      </c>
      <c r="BC165">
        <f>VLOOKUP($B165,Categories!$A$2:$O$480,14,0)</f>
        <v>0</v>
      </c>
      <c r="BD165">
        <f>VLOOKUP($B165,Categories!$A$2:$O$480,15,0)</f>
        <v>0</v>
      </c>
      <c r="BE165">
        <f>VLOOKUP($B165,Categories!$A$2:$Z$480,16,0)</f>
        <v>2.75</v>
      </c>
      <c r="BF165">
        <f t="shared" ref="BF165:BF166" si="393">IF(A165&lt;&gt;A164,1,0)</f>
        <v>1</v>
      </c>
    </row>
    <row r="166" spans="1:58" x14ac:dyDescent="0.25">
      <c r="A166" s="1">
        <v>45882</v>
      </c>
      <c r="B166" t="s">
        <v>259</v>
      </c>
      <c r="C166" t="s">
        <v>5</v>
      </c>
      <c r="E166">
        <v>1</v>
      </c>
      <c r="F166">
        <v>3</v>
      </c>
      <c r="H166">
        <v>4</v>
      </c>
      <c r="K166">
        <v>2</v>
      </c>
      <c r="M166" t="str">
        <f t="shared" si="128"/>
        <v>HETN</v>
      </c>
      <c r="O166">
        <f t="shared" si="370"/>
        <v>1</v>
      </c>
      <c r="P166">
        <f t="shared" si="371"/>
        <v>0</v>
      </c>
      <c r="Q166" t="str">
        <f t="shared" si="372"/>
        <v/>
      </c>
      <c r="R166">
        <f t="shared" si="373"/>
        <v>0</v>
      </c>
      <c r="S166" t="str">
        <f t="shared" si="374"/>
        <v/>
      </c>
      <c r="T166" t="str">
        <f t="shared" si="375"/>
        <v/>
      </c>
      <c r="U166">
        <f t="shared" si="375"/>
        <v>0</v>
      </c>
      <c r="V166" t="str">
        <f t="shared" si="376"/>
        <v/>
      </c>
      <c r="W166" t="str">
        <f t="shared" si="377"/>
        <v/>
      </c>
      <c r="X166">
        <f t="shared" si="378"/>
        <v>0</v>
      </c>
      <c r="Y166">
        <f t="shared" si="379"/>
        <v>0</v>
      </c>
      <c r="Z166" t="str">
        <f t="shared" si="380"/>
        <v/>
      </c>
      <c r="AA166">
        <f t="shared" si="381"/>
        <v>1</v>
      </c>
      <c r="AB166" t="str">
        <f t="shared" si="382"/>
        <v/>
      </c>
      <c r="AC166" t="str">
        <f>IF($AP166="Competitive",IF(J166="","",IF(J166=MAX($D166:$L166),1,0)),IF(J166="","",IF(J166=$AO166,1,0)))</f>
        <v/>
      </c>
      <c r="AD166">
        <f>IF($AP166="Competitive",IF(K166="","",IF(K166=MAX($D166:$L166),1,0)),IF(K166="","",IF(K166=$AO166,1,0)))</f>
        <v>0</v>
      </c>
      <c r="AE166" t="str">
        <f t="shared" si="383"/>
        <v/>
      </c>
      <c r="AF166">
        <f t="shared" si="384"/>
        <v>0</v>
      </c>
      <c r="AG166">
        <f t="shared" si="385"/>
        <v>1</v>
      </c>
      <c r="AH166">
        <f t="shared" si="386"/>
        <v>1</v>
      </c>
      <c r="AI166">
        <f t="shared" si="387"/>
        <v>0</v>
      </c>
      <c r="AJ166">
        <f t="shared" si="388"/>
        <v>1</v>
      </c>
      <c r="AK166">
        <f t="shared" si="389"/>
        <v>0</v>
      </c>
      <c r="AL166">
        <f t="shared" si="390"/>
        <v>0</v>
      </c>
      <c r="AM166">
        <f t="shared" si="390"/>
        <v>1</v>
      </c>
      <c r="AN166">
        <f t="shared" si="391"/>
        <v>0</v>
      </c>
      <c r="AO166">
        <f t="shared" si="392"/>
        <v>4</v>
      </c>
      <c r="AP166" t="s">
        <v>63</v>
      </c>
      <c r="AQ166">
        <f>VLOOKUP($B166,Categories!$A$2:$O$480,2,0)</f>
        <v>0</v>
      </c>
      <c r="AR166">
        <f>VLOOKUP($B166,Categories!$A$2:$O$480,3,0)</f>
        <v>0</v>
      </c>
      <c r="AS166">
        <f>VLOOKUP($B166,Categories!$A$2:$O$480,4,0)</f>
        <v>0</v>
      </c>
      <c r="AT166">
        <f>VLOOKUP($B166,Categories!$A$2:$O$480,5,0)</f>
        <v>0</v>
      </c>
      <c r="AU166">
        <f>VLOOKUP($B166,Categories!$A$2:$O$480,6,0)</f>
        <v>0</v>
      </c>
      <c r="AV166">
        <f>VLOOKUP($B166,Categories!$A$2:$O$480,7,0)</f>
        <v>0</v>
      </c>
      <c r="AW166">
        <f>VLOOKUP($B166,Categories!$A$2:$O$480,8,0)</f>
        <v>0</v>
      </c>
      <c r="AX166">
        <f>VLOOKUP($B166,Categories!$A$2:$O$480,9,0)</f>
        <v>0</v>
      </c>
      <c r="AY166">
        <f>VLOOKUP($B166,Categories!$A$2:$O$480,10,0)</f>
        <v>0</v>
      </c>
      <c r="AZ166">
        <f>VLOOKUP($B166,Categories!$A$2:$O$480,11,0)</f>
        <v>1</v>
      </c>
      <c r="BA166">
        <f>VLOOKUP($B166,Categories!$A$2:$O$480,12,0)</f>
        <v>0</v>
      </c>
      <c r="BB166">
        <f>VLOOKUP($B166,Categories!$A$2:$O$480,13,0)</f>
        <v>1</v>
      </c>
      <c r="BC166">
        <f>VLOOKUP($B166,Categories!$A$2:$O$480,14,0)</f>
        <v>1</v>
      </c>
      <c r="BD166">
        <f>VLOOKUP($B166,Categories!$A$2:$O$480,15,0)</f>
        <v>1</v>
      </c>
      <c r="BE166">
        <f>VLOOKUP($B166,Categories!$A$2:$Z$480,16,0)</f>
        <v>1.7</v>
      </c>
      <c r="BF166">
        <f t="shared" si="393"/>
        <v>0</v>
      </c>
    </row>
  </sheetData>
  <sortState xmlns:xlrd2="http://schemas.microsoft.com/office/spreadsheetml/2017/richdata2" ref="A2:BF145">
    <sortCondition ref="A1:A145"/>
  </sortState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5" x14ac:dyDescent="0.25"/>
  <cols>
    <col min="1" max="1" width="17" bestFit="1" customWidth="1"/>
    <col min="2" max="2" width="8.85546875" bestFit="1" customWidth="1"/>
    <col min="3" max="3" width="17.140625" bestFit="1" customWidth="1"/>
    <col min="4" max="4" width="8.5703125" bestFit="1" customWidth="1"/>
    <col min="5" max="5" width="8.28515625" bestFit="1" customWidth="1"/>
    <col min="6" max="6" width="8.85546875" bestFit="1" customWidth="1"/>
    <col min="7" max="7" width="7.7109375" bestFit="1" customWidth="1"/>
    <col min="8" max="8" width="7.28515625" bestFit="1" customWidth="1"/>
    <col min="9" max="9" width="5.7109375" bestFit="1" customWidth="1"/>
    <col min="10" max="10" width="6.7109375" bestFit="1" customWidth="1"/>
    <col min="14" max="14" width="10.42578125" bestFit="1" customWidth="1"/>
  </cols>
  <sheetData>
    <row r="2" spans="1:21" x14ac:dyDescent="0.25">
      <c r="D2" s="4" t="s">
        <v>27</v>
      </c>
      <c r="O2" s="4" t="s">
        <v>27</v>
      </c>
    </row>
    <row r="3" spans="1:21" ht="30" x14ac:dyDescent="0.25">
      <c r="A3" s="4" t="s">
        <v>61</v>
      </c>
      <c r="B3" s="4" t="s">
        <v>10</v>
      </c>
      <c r="C3" s="9" t="s">
        <v>116</v>
      </c>
      <c r="D3" s="7" t="s">
        <v>26</v>
      </c>
      <c r="E3" s="7" t="s">
        <v>87</v>
      </c>
      <c r="F3" s="7" t="s">
        <v>86</v>
      </c>
      <c r="G3" s="7" t="s">
        <v>85</v>
      </c>
      <c r="H3" s="7" t="s">
        <v>82</v>
      </c>
      <c r="I3" s="7" t="s">
        <v>83</v>
      </c>
      <c r="J3" s="7" t="s">
        <v>84</v>
      </c>
      <c r="L3" s="4" t="s">
        <v>61</v>
      </c>
      <c r="M3" s="4" t="s">
        <v>10</v>
      </c>
      <c r="N3" s="4" t="s">
        <v>117</v>
      </c>
      <c r="O3" s="7" t="s">
        <v>26</v>
      </c>
      <c r="P3" s="7" t="s">
        <v>87</v>
      </c>
      <c r="Q3" s="7" t="s">
        <v>86</v>
      </c>
      <c r="R3" s="7" t="s">
        <v>85</v>
      </c>
      <c r="S3" s="7" t="s">
        <v>82</v>
      </c>
      <c r="T3" s="7" t="s">
        <v>83</v>
      </c>
      <c r="U3" s="7" t="s">
        <v>84</v>
      </c>
    </row>
    <row r="4" spans="1:21" x14ac:dyDescent="0.25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8">
        <v>2</v>
      </c>
      <c r="I4" s="8">
        <v>4</v>
      </c>
      <c r="J4" s="8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8">
        <v>11</v>
      </c>
      <c r="T4" s="8">
        <v>11</v>
      </c>
      <c r="U4" s="8">
        <v>11</v>
      </c>
    </row>
    <row r="5" spans="1:21" x14ac:dyDescent="0.25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8">
        <v>9</v>
      </c>
      <c r="I5" s="8">
        <v>7</v>
      </c>
      <c r="J5" s="8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8">
        <v>11</v>
      </c>
      <c r="T5" s="8">
        <v>11</v>
      </c>
      <c r="U5" s="8">
        <v>11</v>
      </c>
    </row>
    <row r="6" spans="1:21" x14ac:dyDescent="0.25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8">
        <v>11</v>
      </c>
      <c r="I6" s="8">
        <v>11</v>
      </c>
      <c r="J6" s="8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8">
        <v>11</v>
      </c>
      <c r="T6" s="8">
        <v>11</v>
      </c>
      <c r="U6" s="8">
        <v>11</v>
      </c>
    </row>
    <row r="7" spans="1:21" x14ac:dyDescent="0.25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8">
        <v>11</v>
      </c>
      <c r="I7" s="8">
        <v>11</v>
      </c>
      <c r="J7" s="8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8">
        <v>11</v>
      </c>
      <c r="T7" s="8">
        <v>11</v>
      </c>
      <c r="U7" s="8">
        <v>11</v>
      </c>
    </row>
    <row r="8" spans="1:21" x14ac:dyDescent="0.25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8">
        <v>11</v>
      </c>
      <c r="I8" s="8">
        <v>11</v>
      </c>
      <c r="J8" s="8">
        <v>11</v>
      </c>
    </row>
    <row r="11" spans="1:21" x14ac:dyDescent="0.25">
      <c r="D11" s="4" t="s">
        <v>27</v>
      </c>
      <c r="O11" s="4" t="s">
        <v>27</v>
      </c>
    </row>
    <row r="12" spans="1:21" ht="30" x14ac:dyDescent="0.25">
      <c r="A12" s="4" t="s">
        <v>61</v>
      </c>
      <c r="B12" s="4" t="s">
        <v>10</v>
      </c>
      <c r="C12" s="9" t="s">
        <v>118</v>
      </c>
      <c r="D12" s="7" t="s">
        <v>26</v>
      </c>
      <c r="E12" s="7" t="s">
        <v>87</v>
      </c>
      <c r="F12" s="7" t="s">
        <v>86</v>
      </c>
      <c r="G12" s="7" t="s">
        <v>85</v>
      </c>
      <c r="H12" s="7" t="s">
        <v>82</v>
      </c>
      <c r="I12" s="7" t="s">
        <v>83</v>
      </c>
      <c r="J12" s="7" t="s">
        <v>84</v>
      </c>
      <c r="L12" s="4" t="s">
        <v>61</v>
      </c>
      <c r="M12" s="4" t="s">
        <v>10</v>
      </c>
      <c r="N12" s="4" t="s">
        <v>119</v>
      </c>
      <c r="O12" s="7" t="s">
        <v>26</v>
      </c>
      <c r="P12" s="7" t="s">
        <v>87</v>
      </c>
      <c r="Q12" s="7" t="s">
        <v>86</v>
      </c>
      <c r="R12" s="7" t="s">
        <v>85</v>
      </c>
      <c r="S12" s="7" t="s">
        <v>82</v>
      </c>
      <c r="T12" s="7" t="s">
        <v>83</v>
      </c>
      <c r="U12" s="7" t="s">
        <v>84</v>
      </c>
    </row>
    <row r="13" spans="1:21" x14ac:dyDescent="0.25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8">
        <v>4</v>
      </c>
      <c r="I13" s="8">
        <v>2</v>
      </c>
      <c r="J13" s="8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8">
        <v>2</v>
      </c>
      <c r="T13" s="8">
        <v>5</v>
      </c>
      <c r="U13" s="8">
        <v>6</v>
      </c>
    </row>
    <row r="14" spans="1:21" x14ac:dyDescent="0.25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8">
        <v>7</v>
      </c>
      <c r="I14" s="8">
        <v>9</v>
      </c>
      <c r="J14" s="8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8">
        <v>9</v>
      </c>
      <c r="T14" s="8">
        <v>6</v>
      </c>
      <c r="U14" s="8">
        <v>5</v>
      </c>
    </row>
    <row r="15" spans="1:21" x14ac:dyDescent="0.25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8">
        <v>11</v>
      </c>
      <c r="I15" s="8">
        <v>11</v>
      </c>
      <c r="J15" s="8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8">
        <v>11</v>
      </c>
      <c r="T15" s="8">
        <v>11</v>
      </c>
      <c r="U15" s="8">
        <v>11</v>
      </c>
    </row>
    <row r="16" spans="1:21" x14ac:dyDescent="0.25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8">
        <v>11</v>
      </c>
      <c r="I16" s="8">
        <v>11</v>
      </c>
      <c r="J16" s="8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8">
        <v>11</v>
      </c>
      <c r="T16" s="8">
        <v>11</v>
      </c>
      <c r="U16" s="8">
        <v>11</v>
      </c>
    </row>
    <row r="17" spans="1:21" x14ac:dyDescent="0.25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8">
        <v>11</v>
      </c>
      <c r="I17" s="8">
        <v>11</v>
      </c>
      <c r="J17" s="8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8">
        <v>11</v>
      </c>
      <c r="T17" s="8">
        <v>11</v>
      </c>
      <c r="U17" s="8">
        <v>11</v>
      </c>
    </row>
    <row r="20" spans="1:21" x14ac:dyDescent="0.25">
      <c r="D20" s="4" t="s">
        <v>27</v>
      </c>
      <c r="O20" s="4" t="s">
        <v>27</v>
      </c>
    </row>
    <row r="21" spans="1:21" ht="30" x14ac:dyDescent="0.25">
      <c r="A21" s="4" t="s">
        <v>61</v>
      </c>
      <c r="B21" s="4" t="s">
        <v>10</v>
      </c>
      <c r="C21" s="4" t="s">
        <v>120</v>
      </c>
      <c r="D21" s="7" t="s">
        <v>26</v>
      </c>
      <c r="E21" s="7" t="s">
        <v>87</v>
      </c>
      <c r="F21" s="7" t="s">
        <v>86</v>
      </c>
      <c r="G21" s="7" t="s">
        <v>85</v>
      </c>
      <c r="H21" s="7" t="s">
        <v>82</v>
      </c>
      <c r="I21" s="7" t="s">
        <v>83</v>
      </c>
      <c r="J21" s="7" t="s">
        <v>84</v>
      </c>
      <c r="L21" s="4" t="s">
        <v>61</v>
      </c>
      <c r="M21" s="4" t="s">
        <v>10</v>
      </c>
      <c r="N21" s="4" t="s">
        <v>121</v>
      </c>
      <c r="O21" s="7" t="s">
        <v>26</v>
      </c>
      <c r="P21" s="7" t="s">
        <v>87</v>
      </c>
      <c r="Q21" s="7" t="s">
        <v>86</v>
      </c>
      <c r="R21" s="7" t="s">
        <v>85</v>
      </c>
      <c r="S21" s="7" t="s">
        <v>82</v>
      </c>
      <c r="T21" s="7" t="s">
        <v>83</v>
      </c>
      <c r="U21" s="7" t="s">
        <v>84</v>
      </c>
    </row>
    <row r="22" spans="1:21" x14ac:dyDescent="0.25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8">
        <v>11</v>
      </c>
      <c r="I22" s="8">
        <v>11</v>
      </c>
      <c r="J22" s="8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8">
        <v>4</v>
      </c>
      <c r="T22" s="8">
        <v>9</v>
      </c>
      <c r="U22" s="8">
        <v>6</v>
      </c>
    </row>
    <row r="23" spans="1:21" x14ac:dyDescent="0.25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8">
        <v>11</v>
      </c>
      <c r="I23" s="8">
        <v>11</v>
      </c>
      <c r="J23" s="8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8">
        <v>7</v>
      </c>
      <c r="T23" s="8">
        <v>2</v>
      </c>
      <c r="U23" s="8">
        <v>5</v>
      </c>
    </row>
    <row r="24" spans="1:21" x14ac:dyDescent="0.25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8">
        <v>11</v>
      </c>
      <c r="I24" s="8">
        <v>11</v>
      </c>
      <c r="J24" s="8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8">
        <v>11</v>
      </c>
      <c r="T24" s="8">
        <v>11</v>
      </c>
      <c r="U24" s="8">
        <v>11</v>
      </c>
    </row>
    <row r="25" spans="1:21" x14ac:dyDescent="0.25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8">
        <v>11</v>
      </c>
      <c r="I25" s="8">
        <v>11</v>
      </c>
      <c r="J25" s="8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8">
        <v>11</v>
      </c>
      <c r="T25" s="8">
        <v>11</v>
      </c>
      <c r="U25" s="8">
        <v>11</v>
      </c>
    </row>
    <row r="26" spans="1:21" x14ac:dyDescent="0.25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8">
        <v>11</v>
      </c>
      <c r="T26" s="8">
        <v>11</v>
      </c>
      <c r="U26" s="8">
        <v>11</v>
      </c>
    </row>
    <row r="30" spans="1:21" x14ac:dyDescent="0.25">
      <c r="D30" s="4" t="s">
        <v>27</v>
      </c>
      <c r="O30" s="4" t="s">
        <v>27</v>
      </c>
    </row>
    <row r="31" spans="1:21" ht="30" x14ac:dyDescent="0.25">
      <c r="A31" s="4" t="s">
        <v>61</v>
      </c>
      <c r="B31" s="4" t="s">
        <v>10</v>
      </c>
      <c r="C31" s="4" t="s">
        <v>122</v>
      </c>
      <c r="D31" s="7" t="s">
        <v>26</v>
      </c>
      <c r="E31" s="7" t="s">
        <v>87</v>
      </c>
      <c r="F31" s="7" t="s">
        <v>86</v>
      </c>
      <c r="G31" s="7" t="s">
        <v>85</v>
      </c>
      <c r="H31" s="7" t="s">
        <v>82</v>
      </c>
      <c r="I31" s="7" t="s">
        <v>83</v>
      </c>
      <c r="J31" s="7" t="s">
        <v>84</v>
      </c>
      <c r="L31" s="4" t="s">
        <v>61</v>
      </c>
      <c r="M31" s="4" t="s">
        <v>10</v>
      </c>
      <c r="N31" s="4" t="s">
        <v>123</v>
      </c>
      <c r="O31" s="7" t="s">
        <v>26</v>
      </c>
      <c r="P31" s="7" t="s">
        <v>87</v>
      </c>
      <c r="Q31" s="7" t="s">
        <v>86</v>
      </c>
      <c r="R31" s="7" t="s">
        <v>85</v>
      </c>
      <c r="S31" s="7" t="s">
        <v>82</v>
      </c>
      <c r="T31" s="7" t="s">
        <v>83</v>
      </c>
      <c r="U31" s="7" t="s">
        <v>84</v>
      </c>
    </row>
    <row r="32" spans="1:21" x14ac:dyDescent="0.25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8">
        <v>1</v>
      </c>
      <c r="I32" s="8">
        <v>0</v>
      </c>
      <c r="J32" s="8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8">
        <v>11</v>
      </c>
      <c r="T32" s="8">
        <v>11</v>
      </c>
      <c r="U32" s="8">
        <v>11</v>
      </c>
    </row>
    <row r="33" spans="1:21" x14ac:dyDescent="0.25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8">
        <v>10</v>
      </c>
      <c r="I33" s="8">
        <v>11</v>
      </c>
      <c r="J33" s="8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8">
        <v>11</v>
      </c>
      <c r="T33" s="8">
        <v>11</v>
      </c>
      <c r="U33" s="8">
        <v>11</v>
      </c>
    </row>
    <row r="34" spans="1:21" x14ac:dyDescent="0.25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8">
        <v>11</v>
      </c>
      <c r="I34" s="8">
        <v>11</v>
      </c>
      <c r="J34" s="8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8">
        <v>11</v>
      </c>
      <c r="T34" s="8">
        <v>11</v>
      </c>
      <c r="U34" s="8">
        <v>11</v>
      </c>
    </row>
    <row r="35" spans="1:21" x14ac:dyDescent="0.25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8">
        <v>11</v>
      </c>
      <c r="I35" s="8">
        <v>11</v>
      </c>
      <c r="J35" s="8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8">
        <v>11</v>
      </c>
      <c r="T35" s="8">
        <v>11</v>
      </c>
      <c r="U35" s="8">
        <v>11</v>
      </c>
    </row>
    <row r="36" spans="1:21" x14ac:dyDescent="0.25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8">
        <v>11</v>
      </c>
      <c r="I36" s="8">
        <v>11</v>
      </c>
      <c r="J36" s="8">
        <v>11</v>
      </c>
    </row>
    <row r="39" spans="1:21" x14ac:dyDescent="0.25">
      <c r="D39" s="4" t="s">
        <v>27</v>
      </c>
      <c r="O39" s="4" t="s">
        <v>27</v>
      </c>
    </row>
    <row r="40" spans="1:21" ht="30" x14ac:dyDescent="0.25">
      <c r="A40" s="4" t="s">
        <v>61</v>
      </c>
      <c r="B40" s="4" t="s">
        <v>10</v>
      </c>
      <c r="C40" s="4" t="s">
        <v>124</v>
      </c>
      <c r="D40" s="7" t="s">
        <v>26</v>
      </c>
      <c r="E40" s="7" t="s">
        <v>87</v>
      </c>
      <c r="F40" s="7" t="s">
        <v>86</v>
      </c>
      <c r="G40" s="7" t="s">
        <v>85</v>
      </c>
      <c r="H40" s="7" t="s">
        <v>82</v>
      </c>
      <c r="I40" s="7" t="s">
        <v>83</v>
      </c>
      <c r="J40" s="7" t="s">
        <v>84</v>
      </c>
      <c r="L40" s="4" t="s">
        <v>61</v>
      </c>
      <c r="M40" s="4" t="s">
        <v>10</v>
      </c>
      <c r="N40" s="4" t="s">
        <v>125</v>
      </c>
      <c r="O40" s="7" t="s">
        <v>26</v>
      </c>
      <c r="P40" s="7" t="s">
        <v>87</v>
      </c>
      <c r="Q40" s="7" t="s">
        <v>86</v>
      </c>
      <c r="R40" s="7" t="s">
        <v>85</v>
      </c>
      <c r="S40" s="7" t="s">
        <v>82</v>
      </c>
      <c r="T40" s="7" t="s">
        <v>83</v>
      </c>
      <c r="U40" s="7" t="s">
        <v>84</v>
      </c>
    </row>
    <row r="41" spans="1:21" x14ac:dyDescent="0.25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8">
        <v>0</v>
      </c>
      <c r="I41" s="8">
        <v>0</v>
      </c>
      <c r="J41" s="8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8">
        <v>3</v>
      </c>
      <c r="T41" s="8">
        <v>1</v>
      </c>
      <c r="U41" s="8">
        <v>0</v>
      </c>
    </row>
    <row r="42" spans="1:21" x14ac:dyDescent="0.25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8">
        <v>11</v>
      </c>
      <c r="I42" s="8">
        <v>11</v>
      </c>
      <c r="J42" s="8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8">
        <v>8</v>
      </c>
      <c r="T42" s="8">
        <v>10</v>
      </c>
      <c r="U42" s="8">
        <v>11</v>
      </c>
    </row>
    <row r="43" spans="1:21" x14ac:dyDescent="0.25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8">
        <v>11</v>
      </c>
      <c r="I43" s="8">
        <v>11</v>
      </c>
      <c r="J43" s="8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8">
        <v>11</v>
      </c>
      <c r="T43" s="8">
        <v>11</v>
      </c>
      <c r="U43" s="8">
        <v>11</v>
      </c>
    </row>
    <row r="44" spans="1:21" x14ac:dyDescent="0.25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8">
        <v>11</v>
      </c>
      <c r="I44" s="8">
        <v>11</v>
      </c>
      <c r="J44" s="8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8">
        <v>11</v>
      </c>
      <c r="T44" s="8">
        <v>11</v>
      </c>
      <c r="U44" s="8">
        <v>11</v>
      </c>
    </row>
    <row r="45" spans="1:21" x14ac:dyDescent="0.25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8">
        <v>11</v>
      </c>
      <c r="I45" s="8">
        <v>11</v>
      </c>
      <c r="J45" s="8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8">
        <v>11</v>
      </c>
      <c r="T45" s="8">
        <v>11</v>
      </c>
      <c r="U45" s="8">
        <v>11</v>
      </c>
    </row>
    <row r="48" spans="1:21" x14ac:dyDescent="0.25">
      <c r="D48" s="4" t="s">
        <v>27</v>
      </c>
      <c r="O48" s="4" t="s">
        <v>27</v>
      </c>
    </row>
    <row r="49" spans="1:21" ht="30" x14ac:dyDescent="0.25">
      <c r="A49" s="4" t="s">
        <v>61</v>
      </c>
      <c r="B49" s="4" t="s">
        <v>10</v>
      </c>
      <c r="C49" s="4" t="s">
        <v>126</v>
      </c>
      <c r="D49" s="7" t="s">
        <v>26</v>
      </c>
      <c r="E49" s="7" t="s">
        <v>87</v>
      </c>
      <c r="F49" s="7" t="s">
        <v>86</v>
      </c>
      <c r="G49" s="7" t="s">
        <v>85</v>
      </c>
      <c r="H49" s="7" t="s">
        <v>82</v>
      </c>
      <c r="I49" s="7" t="s">
        <v>83</v>
      </c>
      <c r="J49" s="7" t="s">
        <v>84</v>
      </c>
      <c r="L49" s="4" t="s">
        <v>61</v>
      </c>
      <c r="M49" s="4" t="s">
        <v>10</v>
      </c>
      <c r="N49" s="4" t="s">
        <v>127</v>
      </c>
      <c r="O49" s="7" t="s">
        <v>26</v>
      </c>
      <c r="P49" s="7" t="s">
        <v>87</v>
      </c>
      <c r="Q49" s="7" t="s">
        <v>86</v>
      </c>
      <c r="R49" s="7" t="s">
        <v>85</v>
      </c>
      <c r="S49" s="7" t="s">
        <v>82</v>
      </c>
      <c r="T49" s="7" t="s">
        <v>83</v>
      </c>
      <c r="U49" s="7" t="s">
        <v>84</v>
      </c>
    </row>
    <row r="50" spans="1:21" x14ac:dyDescent="0.25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8">
        <v>0</v>
      </c>
      <c r="I50" s="8">
        <v>0</v>
      </c>
      <c r="J50" s="8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8">
        <v>1</v>
      </c>
      <c r="T50" s="8">
        <v>0</v>
      </c>
      <c r="U50" s="8">
        <v>0</v>
      </c>
    </row>
    <row r="51" spans="1:21" x14ac:dyDescent="0.25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8">
        <v>11</v>
      </c>
      <c r="I51" s="8">
        <v>11</v>
      </c>
      <c r="J51" s="8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8">
        <v>10</v>
      </c>
      <c r="T51" s="8">
        <v>11</v>
      </c>
      <c r="U51" s="8">
        <v>11</v>
      </c>
    </row>
    <row r="52" spans="1:21" x14ac:dyDescent="0.25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8">
        <v>11</v>
      </c>
      <c r="I52" s="8">
        <v>11</v>
      </c>
      <c r="J52" s="8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8">
        <v>11</v>
      </c>
      <c r="T52" s="8">
        <v>11</v>
      </c>
      <c r="U52" s="8">
        <v>11</v>
      </c>
    </row>
    <row r="53" spans="1:21" x14ac:dyDescent="0.25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8">
        <v>11</v>
      </c>
      <c r="I53" s="8">
        <v>11</v>
      </c>
      <c r="J53" s="8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8">
        <v>11</v>
      </c>
      <c r="T53" s="8">
        <v>11</v>
      </c>
      <c r="U53" s="8">
        <v>11</v>
      </c>
    </row>
    <row r="54" spans="1:21" x14ac:dyDescent="0.25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8">
        <v>11</v>
      </c>
      <c r="I54" s="8">
        <v>11</v>
      </c>
      <c r="J54" s="8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8">
        <v>11</v>
      </c>
      <c r="T54" s="8">
        <v>11</v>
      </c>
      <c r="U54" s="8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6"/>
  <sheetViews>
    <sheetView workbookViewId="0">
      <pane xSplit="1" ySplit="1" topLeftCell="D40" activePane="bottomRight" state="frozen"/>
      <selection pane="topRight"/>
      <selection pane="bottomLeft"/>
      <selection pane="bottomRight" activeCell="A57" sqref="A57"/>
    </sheetView>
  </sheetViews>
  <sheetFormatPr defaultRowHeight="15" x14ac:dyDescent="0.25"/>
  <cols>
    <col min="1" max="1" width="32.7109375" bestFit="1" customWidth="1"/>
    <col min="2" max="2" width="14.85546875" bestFit="1" customWidth="1"/>
    <col min="3" max="3" width="17.7109375" bestFit="1" customWidth="1"/>
    <col min="4" max="4" width="12.140625" bestFit="1" customWidth="1"/>
    <col min="8" max="8" width="22.5703125" bestFit="1" customWidth="1"/>
    <col min="9" max="9" width="11.42578125" bestFit="1" customWidth="1"/>
    <col min="10" max="10" width="17.28515625" bestFit="1" customWidth="1"/>
    <col min="11" max="11" width="14.140625" bestFit="1" customWidth="1"/>
    <col min="13" max="13" width="17.85546875" bestFit="1" customWidth="1"/>
    <col min="14" max="14" width="10.5703125" bestFit="1" customWidth="1"/>
    <col min="15" max="15" width="10.140625" bestFit="1" customWidth="1"/>
  </cols>
  <sheetData>
    <row r="1" spans="1:18" x14ac:dyDescent="0.25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25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 t="shared" ref="R2:R52" si="0">SUBSTITUTE(LOWER(SUBSTITUTE(A2,":",""))," ","_")&amp;".jpg"</f>
        <v>terraforming_mars.jpg</v>
      </c>
    </row>
    <row r="3" spans="1:18" x14ac:dyDescent="0.25">
      <c r="A3" t="s">
        <v>218</v>
      </c>
      <c r="H3">
        <v>1</v>
      </c>
      <c r="P3">
        <v>3.92</v>
      </c>
      <c r="Q3" t="s">
        <v>167</v>
      </c>
      <c r="R3" t="str">
        <f t="shared" si="0"/>
        <v>brass_birmingham.jpg</v>
      </c>
    </row>
    <row r="4" spans="1:18" x14ac:dyDescent="0.25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25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25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25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25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25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25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25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25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25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25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25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25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25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25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25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25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25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25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25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25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25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25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25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25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25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25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25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25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25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25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25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25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25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25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25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25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25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25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25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25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25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25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25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25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0" t="s">
        <v>222</v>
      </c>
      <c r="R48" t="str">
        <f t="shared" si="0"/>
        <v>dune_imperium.jpg</v>
      </c>
    </row>
    <row r="49" spans="1:18" x14ac:dyDescent="0.25">
      <c r="A49" t="s">
        <v>227</v>
      </c>
      <c r="B49">
        <v>1</v>
      </c>
      <c r="G49">
        <v>1</v>
      </c>
      <c r="M49">
        <v>1</v>
      </c>
      <c r="P49">
        <v>4.2</v>
      </c>
      <c r="Q49" s="10" t="s">
        <v>228</v>
      </c>
      <c r="R49" t="str">
        <f t="shared" si="0"/>
        <v>food_chain_magnate.jpg</v>
      </c>
    </row>
    <row r="50" spans="1:18" x14ac:dyDescent="0.25">
      <c r="A50" t="s">
        <v>231</v>
      </c>
      <c r="E50">
        <v>1</v>
      </c>
      <c r="P50">
        <v>2.36</v>
      </c>
      <c r="Q50" s="10" t="s">
        <v>232</v>
      </c>
      <c r="R50" t="str">
        <f t="shared" si="0"/>
        <v>vegas_showdown.jpg</v>
      </c>
    </row>
    <row r="51" spans="1:18" x14ac:dyDescent="0.25">
      <c r="A51" t="s">
        <v>240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241</v>
      </c>
      <c r="R51" t="str">
        <f t="shared" si="0"/>
        <v>dune_a_game_of_conquest_and_diplomacy.jpg</v>
      </c>
    </row>
    <row r="52" spans="1:18" x14ac:dyDescent="0.25">
      <c r="A52" t="s">
        <v>251</v>
      </c>
      <c r="C52">
        <v>1</v>
      </c>
      <c r="H52">
        <v>1</v>
      </c>
      <c r="P52">
        <v>2.75</v>
      </c>
      <c r="Q52" t="s">
        <v>242</v>
      </c>
      <c r="R52" t="str">
        <f t="shared" si="0"/>
        <v>architects_of_the_west_kingdom.jpg</v>
      </c>
    </row>
    <row r="53" spans="1:18" x14ac:dyDescent="0.25">
      <c r="A53" t="s">
        <v>254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10" t="s">
        <v>252</v>
      </c>
      <c r="R53" t="str">
        <f>SUBSTITUTE(LOWER(SUBSTITUTE(A53,":",""))," ","_")&amp;".jpg"</f>
        <v>twilight_imperium_fourth_edition.jpg</v>
      </c>
    </row>
    <row r="54" spans="1:18" x14ac:dyDescent="0.25">
      <c r="A54" t="s">
        <v>258</v>
      </c>
      <c r="B54">
        <v>1</v>
      </c>
      <c r="D54">
        <v>1</v>
      </c>
      <c r="F54">
        <v>1</v>
      </c>
      <c r="H54">
        <v>1</v>
      </c>
      <c r="I54">
        <v>1</v>
      </c>
      <c r="P54">
        <v>3.65</v>
      </c>
      <c r="Q54" t="s">
        <v>255</v>
      </c>
    </row>
    <row r="55" spans="1:18" x14ac:dyDescent="0.25">
      <c r="A55" t="s">
        <v>257</v>
      </c>
      <c r="D55">
        <v>1</v>
      </c>
      <c r="N55">
        <v>1</v>
      </c>
      <c r="O55">
        <v>1</v>
      </c>
      <c r="P55">
        <v>2.17</v>
      </c>
      <c r="Q55" s="10" t="s">
        <v>256</v>
      </c>
    </row>
    <row r="56" spans="1:18" x14ac:dyDescent="0.25">
      <c r="A56" t="s">
        <v>259</v>
      </c>
      <c r="K56">
        <v>1</v>
      </c>
      <c r="M56">
        <v>1</v>
      </c>
      <c r="N56">
        <v>1</v>
      </c>
      <c r="O56">
        <v>1</v>
      </c>
      <c r="P56">
        <v>1.7</v>
      </c>
      <c r="Q56" t="s">
        <v>260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  <hyperlink ref="Q55" r:id="rId5" xr:uid="{4F8C4282-C3D1-4A26-9DE2-DD9C8F0FEB71}"/>
  </hyperlinks>
  <pageMargins left="0.7" right="0.7" top="0.75" bottom="0.75" header="0.3" footer="0.3"/>
  <customProperties>
    <customPr name="_pios_id" r:id="rId6"/>
    <customPr name="EpmWorksheetKeyString_GUID" r:id="rId7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2025-08-16T07:56:30Z</dcterms:modified>
</cp:coreProperties>
</file>