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2435" windowHeight="7755"/>
  </bookViews>
  <sheets>
    <sheet name="AR_11110203_931" sheetId="1" r:id="rId1"/>
    <sheet name="AR_11110103_932" sheetId="2" r:id="rId2"/>
    <sheet name="AR_08040201_606" sheetId="3" r:id="rId3"/>
  </sheets>
  <calcPr calcId="145621"/>
</workbook>
</file>

<file path=xl/calcChain.xml><?xml version="1.0" encoding="utf-8"?>
<calcChain xmlns="http://schemas.openxmlformats.org/spreadsheetml/2006/main">
  <c r="Q15" i="3" l="1"/>
  <c r="R15" i="3"/>
  <c r="R2" i="3"/>
  <c r="Q2" i="3"/>
  <c r="R7" i="3"/>
  <c r="R3" i="3"/>
  <c r="R4" i="3"/>
  <c r="R5" i="3"/>
  <c r="R6" i="3"/>
  <c r="Q2" i="2"/>
  <c r="Q37" i="1"/>
  <c r="Q36" i="1"/>
  <c r="Q2" i="1"/>
  <c r="Q8" i="3"/>
  <c r="Q9" i="3"/>
  <c r="Q10" i="3"/>
  <c r="Q11" i="3"/>
  <c r="Q12" i="3"/>
  <c r="Q13" i="3"/>
  <c r="Q3" i="3"/>
  <c r="Q4" i="3"/>
  <c r="Q5" i="3"/>
  <c r="Q6" i="3"/>
  <c r="Q7" i="3"/>
  <c r="Q18" i="2"/>
  <c r="Q16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16" i="1"/>
  <c r="Q3" i="1"/>
  <c r="Q4" i="1"/>
  <c r="Q5" i="1"/>
  <c r="Q6" i="1"/>
  <c r="Q7" i="1"/>
  <c r="Q8" i="1"/>
  <c r="Q9" i="1"/>
  <c r="Q10" i="1"/>
  <c r="Q11" i="1"/>
  <c r="Q12" i="1"/>
  <c r="Q13" i="1"/>
  <c r="Q14" i="1"/>
  <c r="Q15" i="1"/>
</calcChain>
</file>

<file path=xl/sharedStrings.xml><?xml version="1.0" encoding="utf-8"?>
<sst xmlns="http://schemas.openxmlformats.org/spreadsheetml/2006/main" count="425" uniqueCount="88">
  <si>
    <t>AU</t>
  </si>
  <si>
    <t>Season</t>
  </si>
  <si>
    <t>Acute Result</t>
  </si>
  <si>
    <t>Chronic Result</t>
  </si>
  <si>
    <t>AR_11110203_931</t>
  </si>
  <si>
    <t>ELP</t>
  </si>
  <si>
    <t>Parameter</t>
  </si>
  <si>
    <t>CollectionDate</t>
  </si>
  <si>
    <t>ResultValue</t>
  </si>
  <si>
    <t>month_num</t>
  </si>
  <si>
    <t>month_day</t>
  </si>
  <si>
    <t>Parameter.x</t>
  </si>
  <si>
    <t>ResultValue.x</t>
  </si>
  <si>
    <t>Parameter.y</t>
  </si>
  <si>
    <t>ResultValue.y</t>
  </si>
  <si>
    <t>temp_update</t>
  </si>
  <si>
    <t>ph_update</t>
  </si>
  <si>
    <t>Acute_Trout</t>
  </si>
  <si>
    <t>Acute_NoTrout</t>
  </si>
  <si>
    <t>Criteria</t>
  </si>
  <si>
    <t>Ammonia</t>
  </si>
  <si>
    <t>Feb-12</t>
  </si>
  <si>
    <t>ELA</t>
  </si>
  <si>
    <t>Temperature, water</t>
  </si>
  <si>
    <t>pH</t>
  </si>
  <si>
    <t>Sep-18</t>
  </si>
  <si>
    <t>Dec-17</t>
  </si>
  <si>
    <t>Sep-3</t>
  </si>
  <si>
    <t>Mar-30</t>
  </si>
  <si>
    <t>Aug-20</t>
  </si>
  <si>
    <t>Mar-2</t>
  </si>
  <si>
    <t>Jan-21</t>
  </si>
  <si>
    <t>Feb-9</t>
  </si>
  <si>
    <t>May-21</t>
  </si>
  <si>
    <t>Jul-23</t>
  </si>
  <si>
    <t>Nov-9</t>
  </si>
  <si>
    <t>Nov-19</t>
  </si>
  <si>
    <t>Apr-21</t>
  </si>
  <si>
    <t>Oct-30</t>
  </si>
  <si>
    <t>Jun-25</t>
  </si>
  <si>
    <t>May-26</t>
  </si>
  <si>
    <t>Mar-26</t>
  </si>
  <si>
    <t>Nov-6</t>
  </si>
  <si>
    <t>Apr-3</t>
  </si>
  <si>
    <t>Oct-13</t>
  </si>
  <si>
    <t>Oct-8</t>
  </si>
  <si>
    <t>Feb-11</t>
  </si>
  <si>
    <t>May-22</t>
  </si>
  <si>
    <t>Jun-16</t>
  </si>
  <si>
    <t>Jun-5</t>
  </si>
  <si>
    <t>Aug-28</t>
  </si>
  <si>
    <t>Jul-21</t>
  </si>
  <si>
    <t>Jul-31</t>
  </si>
  <si>
    <t>Apr-30</t>
  </si>
  <si>
    <t>Sep-29</t>
  </si>
  <si>
    <t>Jan-22</t>
  </si>
  <si>
    <t>AR_11110103_932</t>
  </si>
  <si>
    <t>Apr-10</t>
  </si>
  <si>
    <t>Aug-7</t>
  </si>
  <si>
    <t>Sep-22</t>
  </si>
  <si>
    <t>Jul-7</t>
  </si>
  <si>
    <t>Oct-21</t>
  </si>
  <si>
    <t>Aug-4</t>
  </si>
  <si>
    <t>Sep-25</t>
  </si>
  <si>
    <t>Apr-16</t>
  </si>
  <si>
    <t>Jul-24</t>
  </si>
  <si>
    <t>Oct-27</t>
  </si>
  <si>
    <t>Aug-13</t>
  </si>
  <si>
    <t>Oct-9</t>
  </si>
  <si>
    <t>May-1</t>
  </si>
  <si>
    <t>AR_08040201_606</t>
  </si>
  <si>
    <t>Feb-23</t>
  </si>
  <si>
    <t>Mar-16</t>
  </si>
  <si>
    <t>Apr-13</t>
  </si>
  <si>
    <t>May-18</t>
  </si>
  <si>
    <t>Jun-14</t>
  </si>
  <si>
    <t>Jul-25</t>
  </si>
  <si>
    <t>Aug-17</t>
  </si>
  <si>
    <t>Sep-20</t>
  </si>
  <si>
    <t>Nov-15</t>
  </si>
  <si>
    <t>Dec-5</t>
  </si>
  <si>
    <t>Jan-24</t>
  </si>
  <si>
    <t>Feb-13</t>
  </si>
  <si>
    <t>NOT A TROUT STREAM</t>
  </si>
  <si>
    <t>ELA Exceedances</t>
  </si>
  <si>
    <t>ELP Exceedances</t>
  </si>
  <si>
    <t>NA</t>
  </si>
  <si>
    <t>Exceedances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</si>
</sst>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 wrapText="1"/>
    </xf>
    <xf numFmtId="0" fontId="5" fillId="0" borderId="0" xfId="0" applyFont="1" applyAlignment="1">
      <alignment horizontal="center"/>
    </xf>
    <xf numFmtId="0" fontId="2" fillId="2" borderId="0" xfId="1" applyAlignment="1">
      <alignment horizontal="center"/>
    </xf>
  </cellXfs>
  <cellStyles count="4">
    <cellStyle name="Good" xfId="1" builtinId="26"/>
    <cellStyle name="Normal" xfId="0" builtinId="0"/>
    <cellStyle name="Normal 10" xfId="2"/>
    <cellStyle name="Normal 3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Q2" sqref="Q2"/>
    </sheetView>
  </sheetViews>
  <sheetFormatPr defaultRowHeight="15" x14ac:dyDescent="0.25"/>
  <cols>
    <col min="1" max="1" width="16.5703125" style="2" bestFit="1" customWidth="1"/>
    <col min="2" max="2" width="10.28515625" style="2" bestFit="1" customWidth="1"/>
    <col min="3" max="3" width="14.28515625" style="2" bestFit="1" customWidth="1"/>
    <col min="4" max="4" width="12" style="2" bestFit="1" customWidth="1"/>
    <col min="5" max="5" width="11.85546875" style="2" bestFit="1" customWidth="1"/>
    <col min="6" max="6" width="11" style="2" bestFit="1" customWidth="1"/>
    <col min="7" max="7" width="7.28515625" style="2" bestFit="1" customWidth="1"/>
    <col min="8" max="8" width="19" style="2" bestFit="1" customWidth="1"/>
    <col min="9" max="9" width="13.42578125" style="2" bestFit="1" customWidth="1"/>
    <col min="10" max="10" width="11.85546875" style="2" bestFit="1" customWidth="1"/>
    <col min="11" max="11" width="13.42578125" style="2" bestFit="1" customWidth="1"/>
    <col min="12" max="12" width="13.140625" style="2" bestFit="1" customWidth="1"/>
    <col min="13" max="13" width="10.5703125" style="2" bestFit="1" customWidth="1"/>
    <col min="14" max="14" width="11.85546875" style="2" bestFit="1" customWidth="1"/>
    <col min="15" max="15" width="14.5703125" style="2" bestFit="1" customWidth="1"/>
    <col min="16" max="16" width="16" style="2" bestFit="1" customWidth="1"/>
    <col min="17" max="17" width="13.85546875" bestFit="1" customWidth="1"/>
  </cols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3</v>
      </c>
    </row>
    <row r="2" spans="1:17" x14ac:dyDescent="0.25">
      <c r="A2" s="6" t="s">
        <v>4</v>
      </c>
      <c r="B2" s="6" t="s">
        <v>20</v>
      </c>
      <c r="C2" s="7">
        <v>43403</v>
      </c>
      <c r="D2" s="6">
        <v>0.12999999523162839</v>
      </c>
      <c r="E2" s="6">
        <v>10</v>
      </c>
      <c r="F2" s="6" t="s">
        <v>38</v>
      </c>
      <c r="G2" s="6" t="s">
        <v>22</v>
      </c>
      <c r="H2" s="6" t="s">
        <v>23</v>
      </c>
      <c r="I2" s="6">
        <v>18</v>
      </c>
      <c r="J2" s="6" t="s">
        <v>24</v>
      </c>
      <c r="K2" s="6">
        <v>6.9800000190734863</v>
      </c>
      <c r="L2" s="6">
        <v>18</v>
      </c>
      <c r="M2" s="6">
        <v>7</v>
      </c>
      <c r="N2" s="6">
        <v>24.1</v>
      </c>
      <c r="O2" s="6">
        <v>36.1</v>
      </c>
      <c r="P2" s="6">
        <v>4.72</v>
      </c>
      <c r="Q2" s="2" t="str">
        <f>IF(D2&gt;(P2*2.5), "Exceeds", "Attains")</f>
        <v>Attains</v>
      </c>
    </row>
    <row r="3" spans="1:17" x14ac:dyDescent="0.25">
      <c r="A3" s="6" t="s">
        <v>4</v>
      </c>
      <c r="B3" s="6" t="s">
        <v>20</v>
      </c>
      <c r="C3" s="7">
        <v>43410</v>
      </c>
      <c r="D3" s="6">
        <v>7.0000000298023224E-2</v>
      </c>
      <c r="E3" s="6">
        <v>11</v>
      </c>
      <c r="F3" s="6" t="s">
        <v>42</v>
      </c>
      <c r="G3" s="6" t="s">
        <v>22</v>
      </c>
      <c r="H3" s="6" t="s">
        <v>23</v>
      </c>
      <c r="I3" s="6">
        <v>16.29999923706055</v>
      </c>
      <c r="J3" s="6" t="s">
        <v>24</v>
      </c>
      <c r="K3" s="6">
        <v>7.2300000190734863</v>
      </c>
      <c r="L3" s="6">
        <v>16</v>
      </c>
      <c r="M3" s="6">
        <v>7.2</v>
      </c>
      <c r="N3" s="6">
        <v>19.7</v>
      </c>
      <c r="O3" s="6">
        <v>29.5</v>
      </c>
      <c r="P3" s="6">
        <v>4.9000000000000004</v>
      </c>
      <c r="Q3" s="2" t="str">
        <f t="shared" ref="Q3:Q34" si="0">IF(D3&gt;(P3*2.5), "Exceeds", "Attains")</f>
        <v>Attains</v>
      </c>
    </row>
    <row r="4" spans="1:17" x14ac:dyDescent="0.25">
      <c r="A4" s="6" t="s">
        <v>4</v>
      </c>
      <c r="B4" s="6" t="s">
        <v>20</v>
      </c>
      <c r="C4" s="7">
        <v>43451</v>
      </c>
      <c r="D4" s="6">
        <v>9.0000003576278687E-2</v>
      </c>
      <c r="E4" s="6">
        <v>12</v>
      </c>
      <c r="F4" s="6" t="s">
        <v>26</v>
      </c>
      <c r="G4" s="6" t="s">
        <v>22</v>
      </c>
      <c r="H4" s="6" t="s">
        <v>23</v>
      </c>
      <c r="I4" s="6">
        <v>11.80000019073486</v>
      </c>
      <c r="J4" s="6" t="s">
        <v>24</v>
      </c>
      <c r="K4" s="6">
        <v>7.0900001525878906</v>
      </c>
      <c r="L4" s="6">
        <v>12</v>
      </c>
      <c r="M4" s="6">
        <v>7.1</v>
      </c>
      <c r="N4" s="6">
        <v>22</v>
      </c>
      <c r="O4" s="6">
        <v>32.799999999999997</v>
      </c>
      <c r="P4" s="6">
        <v>6.67</v>
      </c>
      <c r="Q4" s="2" t="str">
        <f t="shared" si="0"/>
        <v>Attains</v>
      </c>
    </row>
    <row r="5" spans="1:17" x14ac:dyDescent="0.25">
      <c r="A5" s="6" t="s">
        <v>4</v>
      </c>
      <c r="B5" s="6" t="s">
        <v>20</v>
      </c>
      <c r="C5" s="7">
        <v>43487</v>
      </c>
      <c r="D5" s="6">
        <v>2.8599998950958252</v>
      </c>
      <c r="E5" s="6">
        <v>1</v>
      </c>
      <c r="F5" s="6" t="s">
        <v>55</v>
      </c>
      <c r="G5" s="6" t="s">
        <v>22</v>
      </c>
      <c r="H5" s="6" t="s">
        <v>23</v>
      </c>
      <c r="I5" s="6">
        <v>9.6999998092651367</v>
      </c>
      <c r="J5" s="6" t="s">
        <v>24</v>
      </c>
      <c r="K5" s="6">
        <v>7.0100002288818359</v>
      </c>
      <c r="L5" s="6">
        <v>10</v>
      </c>
      <c r="M5" s="6">
        <v>7</v>
      </c>
      <c r="N5" s="6">
        <v>24.1</v>
      </c>
      <c r="O5" s="6">
        <v>36.1</v>
      </c>
      <c r="P5" s="6">
        <v>7.91</v>
      </c>
      <c r="Q5" s="2" t="str">
        <f t="shared" si="0"/>
        <v>Attains</v>
      </c>
    </row>
    <row r="6" spans="1:17" x14ac:dyDescent="0.25">
      <c r="A6" s="6" t="s">
        <v>4</v>
      </c>
      <c r="B6" s="6" t="s">
        <v>20</v>
      </c>
      <c r="C6" s="7">
        <v>43508</v>
      </c>
      <c r="D6" s="6">
        <v>1.139999985694885</v>
      </c>
      <c r="E6" s="6">
        <v>2</v>
      </c>
      <c r="F6" s="6" t="s">
        <v>21</v>
      </c>
      <c r="G6" s="6" t="s">
        <v>22</v>
      </c>
      <c r="H6" s="6" t="s">
        <v>23</v>
      </c>
      <c r="I6" s="6">
        <v>8.8999996185302734</v>
      </c>
      <c r="J6" s="6" t="s">
        <v>24</v>
      </c>
      <c r="K6" s="6">
        <v>6.429999828338623</v>
      </c>
      <c r="L6" s="6">
        <v>9</v>
      </c>
      <c r="M6" s="6">
        <v>6.5</v>
      </c>
      <c r="N6" s="6">
        <v>32.6</v>
      </c>
      <c r="O6" s="6">
        <v>48.8</v>
      </c>
      <c r="P6" s="6">
        <v>9.51</v>
      </c>
      <c r="Q6" s="2" t="str">
        <f t="shared" si="0"/>
        <v>Attains</v>
      </c>
    </row>
    <row r="7" spans="1:17" x14ac:dyDescent="0.25">
      <c r="A7" s="6" t="s">
        <v>4</v>
      </c>
      <c r="B7" s="6" t="s">
        <v>20</v>
      </c>
      <c r="C7" s="7">
        <v>43550</v>
      </c>
      <c r="D7" s="6">
        <v>9.6000003814697266</v>
      </c>
      <c r="E7" s="6">
        <v>3</v>
      </c>
      <c r="F7" s="6" t="s">
        <v>41</v>
      </c>
      <c r="G7" s="6" t="s">
        <v>22</v>
      </c>
      <c r="H7" s="6" t="s">
        <v>23</v>
      </c>
      <c r="I7" s="6">
        <v>13.39999961853027</v>
      </c>
      <c r="J7" s="6" t="s">
        <v>24</v>
      </c>
      <c r="K7" s="6">
        <v>7.0799999237060547</v>
      </c>
      <c r="L7" s="6">
        <v>13</v>
      </c>
      <c r="M7" s="6">
        <v>7.1</v>
      </c>
      <c r="N7" s="6">
        <v>22</v>
      </c>
      <c r="O7" s="6">
        <v>32.799999999999997</v>
      </c>
      <c r="P7" s="6">
        <v>6.25</v>
      </c>
      <c r="Q7" s="2" t="str">
        <f t="shared" si="0"/>
        <v>Attains</v>
      </c>
    </row>
    <row r="8" spans="1:17" x14ac:dyDescent="0.25">
      <c r="A8" s="6" t="s">
        <v>4</v>
      </c>
      <c r="B8" s="6" t="s">
        <v>20</v>
      </c>
      <c r="C8" s="7">
        <v>43788</v>
      </c>
      <c r="D8" s="6">
        <v>0.75999999046325684</v>
      </c>
      <c r="E8" s="6">
        <v>11</v>
      </c>
      <c r="F8" s="6" t="s">
        <v>36</v>
      </c>
      <c r="G8" s="6" t="s">
        <v>22</v>
      </c>
      <c r="H8" s="6" t="s">
        <v>23</v>
      </c>
      <c r="I8" s="6">
        <v>13.89999961853027</v>
      </c>
      <c r="J8" s="6" t="s">
        <v>24</v>
      </c>
      <c r="K8" s="6">
        <v>6.6500000953674316</v>
      </c>
      <c r="L8" s="6">
        <v>14</v>
      </c>
      <c r="M8" s="6">
        <v>6.7</v>
      </c>
      <c r="N8" s="6">
        <v>29.8</v>
      </c>
      <c r="O8" s="6">
        <v>44.6</v>
      </c>
      <c r="P8" s="6">
        <v>6.66</v>
      </c>
      <c r="Q8" s="2" t="str">
        <f t="shared" si="0"/>
        <v>Attains</v>
      </c>
    </row>
    <row r="9" spans="1:17" x14ac:dyDescent="0.25">
      <c r="A9" s="6" t="s">
        <v>4</v>
      </c>
      <c r="B9" s="6" t="s">
        <v>20</v>
      </c>
      <c r="C9" s="7">
        <v>43816</v>
      </c>
      <c r="D9" s="6">
        <v>0.9100000262260437</v>
      </c>
      <c r="E9" s="6">
        <v>12</v>
      </c>
      <c r="F9" s="6" t="s">
        <v>26</v>
      </c>
      <c r="G9" s="6" t="s">
        <v>22</v>
      </c>
      <c r="H9" s="6" t="s">
        <v>23</v>
      </c>
      <c r="I9" s="6">
        <v>11.30000019073486</v>
      </c>
      <c r="J9" s="6" t="s">
        <v>24</v>
      </c>
      <c r="K9" s="6">
        <v>6.6100001335144043</v>
      </c>
      <c r="L9" s="6">
        <v>11</v>
      </c>
      <c r="M9" s="6">
        <v>6.6</v>
      </c>
      <c r="N9" s="6">
        <v>31.3</v>
      </c>
      <c r="O9" s="6">
        <v>46.8</v>
      </c>
      <c r="P9" s="6">
        <v>8.24</v>
      </c>
      <c r="Q9" s="2" t="str">
        <f t="shared" si="0"/>
        <v>Attains</v>
      </c>
    </row>
    <row r="10" spans="1:17" x14ac:dyDescent="0.25">
      <c r="A10" s="6" t="s">
        <v>4</v>
      </c>
      <c r="B10" s="6" t="s">
        <v>20</v>
      </c>
      <c r="C10" s="7">
        <v>43851</v>
      </c>
      <c r="D10" s="6">
        <v>0.79000002145767212</v>
      </c>
      <c r="E10" s="6">
        <v>1</v>
      </c>
      <c r="F10" s="6" t="s">
        <v>31</v>
      </c>
      <c r="G10" s="6" t="s">
        <v>22</v>
      </c>
      <c r="H10" s="6" t="s">
        <v>23</v>
      </c>
      <c r="I10" s="6">
        <v>8.3999996185302734</v>
      </c>
      <c r="J10" s="6" t="s">
        <v>24</v>
      </c>
      <c r="K10" s="6">
        <v>6.4200000762939453</v>
      </c>
      <c r="L10" s="6">
        <v>8</v>
      </c>
      <c r="M10" s="6">
        <v>6.5</v>
      </c>
      <c r="N10" s="6">
        <v>32.6</v>
      </c>
      <c r="O10" s="6">
        <v>48.8</v>
      </c>
      <c r="P10" s="6">
        <v>10.1</v>
      </c>
      <c r="Q10" s="2" t="str">
        <f t="shared" si="0"/>
        <v>Attains</v>
      </c>
    </row>
    <row r="11" spans="1:17" x14ac:dyDescent="0.25">
      <c r="A11" s="6" t="s">
        <v>4</v>
      </c>
      <c r="B11" s="6" t="s">
        <v>20</v>
      </c>
      <c r="C11" s="7">
        <v>43872</v>
      </c>
      <c r="D11" s="6">
        <v>1.860000014305115</v>
      </c>
      <c r="E11" s="6">
        <v>2</v>
      </c>
      <c r="F11" s="6" t="s">
        <v>46</v>
      </c>
      <c r="G11" s="6" t="s">
        <v>22</v>
      </c>
      <c r="H11" s="6" t="s">
        <v>23</v>
      </c>
      <c r="I11" s="6">
        <v>10.80000019073486</v>
      </c>
      <c r="J11" s="6" t="s">
        <v>24</v>
      </c>
      <c r="K11" s="6">
        <v>6.8899998664855957</v>
      </c>
      <c r="L11" s="6">
        <v>11</v>
      </c>
      <c r="M11" s="6">
        <v>6.9</v>
      </c>
      <c r="N11" s="6">
        <v>26.2</v>
      </c>
      <c r="O11" s="6">
        <v>39.1</v>
      </c>
      <c r="P11" s="6">
        <v>7.68</v>
      </c>
      <c r="Q11" s="2" t="str">
        <f t="shared" si="0"/>
        <v>Attains</v>
      </c>
    </row>
    <row r="12" spans="1:17" x14ac:dyDescent="0.25">
      <c r="A12" s="6" t="s">
        <v>4</v>
      </c>
      <c r="B12" s="6" t="s">
        <v>20</v>
      </c>
      <c r="C12" s="7">
        <v>43920</v>
      </c>
      <c r="D12" s="6">
        <v>0.1400000005960465</v>
      </c>
      <c r="E12" s="6">
        <v>3</v>
      </c>
      <c r="F12" s="6" t="s">
        <v>28</v>
      </c>
      <c r="G12" s="6" t="s">
        <v>22</v>
      </c>
      <c r="H12" s="6" t="s">
        <v>23</v>
      </c>
      <c r="I12" s="6">
        <v>15.89999961853027</v>
      </c>
      <c r="J12" s="6" t="s">
        <v>24</v>
      </c>
      <c r="K12" s="6">
        <v>6.570000171661377</v>
      </c>
      <c r="L12" s="6">
        <v>16</v>
      </c>
      <c r="M12" s="6">
        <v>6.6</v>
      </c>
      <c r="N12" s="6">
        <v>31.3</v>
      </c>
      <c r="O12" s="6">
        <v>46.8</v>
      </c>
      <c r="P12" s="6">
        <v>5.97</v>
      </c>
      <c r="Q12" s="2" t="str">
        <f t="shared" si="0"/>
        <v>Attains</v>
      </c>
    </row>
    <row r="13" spans="1:17" x14ac:dyDescent="0.25">
      <c r="A13" s="6" t="s">
        <v>4</v>
      </c>
      <c r="B13" s="6" t="s">
        <v>20</v>
      </c>
      <c r="C13" s="7">
        <v>44144</v>
      </c>
      <c r="D13" s="6">
        <v>0.2099999934434891</v>
      </c>
      <c r="E13" s="6">
        <v>11</v>
      </c>
      <c r="F13" s="6" t="s">
        <v>35</v>
      </c>
      <c r="G13" s="6" t="s">
        <v>22</v>
      </c>
      <c r="H13" s="6" t="s">
        <v>23</v>
      </c>
      <c r="I13" s="6">
        <v>19.70000076293945</v>
      </c>
      <c r="J13" s="6" t="s">
        <v>24</v>
      </c>
      <c r="K13" s="6">
        <v>7.369999885559082</v>
      </c>
      <c r="L13" s="6">
        <v>20</v>
      </c>
      <c r="M13" s="6">
        <v>7.4</v>
      </c>
      <c r="N13" s="6">
        <v>15.4</v>
      </c>
      <c r="O13" s="6">
        <v>23</v>
      </c>
      <c r="P13" s="6">
        <v>3.32</v>
      </c>
      <c r="Q13" s="2" t="str">
        <f t="shared" si="0"/>
        <v>Attains</v>
      </c>
    </row>
    <row r="14" spans="1:17" x14ac:dyDescent="0.25">
      <c r="A14" s="6" t="s">
        <v>4</v>
      </c>
      <c r="B14" s="6" t="s">
        <v>20</v>
      </c>
      <c r="C14" s="7">
        <v>44236</v>
      </c>
      <c r="D14" s="6">
        <v>10.5</v>
      </c>
      <c r="E14" s="6">
        <v>2</v>
      </c>
      <c r="F14" s="6" t="s">
        <v>32</v>
      </c>
      <c r="G14" s="6" t="s">
        <v>22</v>
      </c>
      <c r="H14" s="6" t="s">
        <v>23</v>
      </c>
      <c r="I14" s="6">
        <v>9.1999998092651367</v>
      </c>
      <c r="J14" s="6" t="s">
        <v>24</v>
      </c>
      <c r="K14" s="6">
        <v>7.2699999809265137</v>
      </c>
      <c r="L14" s="6">
        <v>9</v>
      </c>
      <c r="M14" s="6">
        <v>7.3</v>
      </c>
      <c r="N14" s="6">
        <v>17.5</v>
      </c>
      <c r="O14" s="6">
        <v>26.2</v>
      </c>
      <c r="P14" s="6">
        <v>7.25</v>
      </c>
      <c r="Q14" s="2" t="str">
        <f t="shared" si="0"/>
        <v>Attains</v>
      </c>
    </row>
    <row r="15" spans="1:17" x14ac:dyDescent="0.25">
      <c r="A15" s="6" t="s">
        <v>4</v>
      </c>
      <c r="B15" s="6" t="s">
        <v>20</v>
      </c>
      <c r="C15" s="7">
        <v>44257</v>
      </c>
      <c r="D15" s="6">
        <v>4.5199999809265137</v>
      </c>
      <c r="E15" s="6">
        <v>3</v>
      </c>
      <c r="F15" s="6" t="s">
        <v>30</v>
      </c>
      <c r="G15" s="6" t="s">
        <v>22</v>
      </c>
      <c r="H15" s="6" t="s">
        <v>23</v>
      </c>
      <c r="I15" s="6">
        <v>8.3999996185302734</v>
      </c>
      <c r="J15" s="6" t="s">
        <v>24</v>
      </c>
      <c r="K15" s="6">
        <v>7.119999885559082</v>
      </c>
      <c r="L15" s="6">
        <v>8</v>
      </c>
      <c r="M15" s="6">
        <v>7.1</v>
      </c>
      <c r="N15" s="6">
        <v>22</v>
      </c>
      <c r="O15" s="6">
        <v>32.799999999999997</v>
      </c>
      <c r="P15" s="6">
        <v>8.6300000000000008</v>
      </c>
      <c r="Q15" s="2" t="str">
        <f t="shared" si="0"/>
        <v>Attains</v>
      </c>
    </row>
    <row r="16" spans="1:17" x14ac:dyDescent="0.25">
      <c r="A16" s="4" t="s">
        <v>4</v>
      </c>
      <c r="B16" s="4" t="s">
        <v>20</v>
      </c>
      <c r="C16" s="5">
        <v>43193</v>
      </c>
      <c r="D16" s="4">
        <v>2.6600000858306889</v>
      </c>
      <c r="E16" s="4">
        <v>4</v>
      </c>
      <c r="F16" s="4" t="s">
        <v>43</v>
      </c>
      <c r="G16" s="4" t="s">
        <v>5</v>
      </c>
      <c r="H16" s="4" t="s">
        <v>23</v>
      </c>
      <c r="I16" s="4">
        <v>13.89999961853027</v>
      </c>
      <c r="J16" s="4" t="s">
        <v>24</v>
      </c>
      <c r="K16" s="4">
        <v>6.940000057220459</v>
      </c>
      <c r="L16" s="4">
        <v>14</v>
      </c>
      <c r="M16" s="4">
        <v>6.9</v>
      </c>
      <c r="N16" s="4">
        <v>26.2</v>
      </c>
      <c r="O16" s="4">
        <v>39.1</v>
      </c>
      <c r="P16" s="4">
        <v>6.12</v>
      </c>
      <c r="Q16" s="2" t="str">
        <f>IF(D16&gt;P16, "Exceeds", "Attains")</f>
        <v>Attains</v>
      </c>
    </row>
    <row r="17" spans="1:17" x14ac:dyDescent="0.25">
      <c r="A17" s="4" t="s">
        <v>4</v>
      </c>
      <c r="B17" s="4" t="s">
        <v>20</v>
      </c>
      <c r="C17" s="5">
        <v>43242</v>
      </c>
      <c r="D17" s="4">
        <v>0.81800001859664917</v>
      </c>
      <c r="E17" s="4">
        <v>5</v>
      </c>
      <c r="F17" s="4" t="s">
        <v>47</v>
      </c>
      <c r="G17" s="4" t="s">
        <v>5</v>
      </c>
      <c r="H17" s="4" t="s">
        <v>23</v>
      </c>
      <c r="I17" s="4">
        <v>23.89999961853027</v>
      </c>
      <c r="J17" s="4" t="s">
        <v>24</v>
      </c>
      <c r="K17" s="4">
        <v>7.119999885559082</v>
      </c>
      <c r="L17" s="4">
        <v>24</v>
      </c>
      <c r="M17" s="4">
        <v>7.1</v>
      </c>
      <c r="N17" s="4">
        <v>22</v>
      </c>
      <c r="O17" s="4">
        <v>32.799999999999997</v>
      </c>
      <c r="P17" s="4">
        <v>3.08</v>
      </c>
      <c r="Q17" s="2" t="str">
        <f t="shared" ref="Q17:Q34" si="1">IF(D17&gt;P17, "Exceeds", "Attains")</f>
        <v>Attains</v>
      </c>
    </row>
    <row r="18" spans="1:17" x14ac:dyDescent="0.25">
      <c r="A18" s="4" t="s">
        <v>4</v>
      </c>
      <c r="B18" s="4" t="s">
        <v>20</v>
      </c>
      <c r="C18" s="5">
        <v>43256</v>
      </c>
      <c r="D18" s="4">
        <v>1.830000042915344</v>
      </c>
      <c r="E18" s="4">
        <v>6</v>
      </c>
      <c r="F18" s="4" t="s">
        <v>49</v>
      </c>
      <c r="G18" s="4" t="s">
        <v>5</v>
      </c>
      <c r="H18" s="4" t="s">
        <v>23</v>
      </c>
      <c r="I18" s="4">
        <v>23.79999923706055</v>
      </c>
      <c r="J18" s="4" t="s">
        <v>24</v>
      </c>
      <c r="K18" s="4">
        <v>7.1500000953674316</v>
      </c>
      <c r="L18" s="4">
        <v>24</v>
      </c>
      <c r="M18" s="4">
        <v>7.2</v>
      </c>
      <c r="N18" s="4">
        <v>19.7</v>
      </c>
      <c r="O18" s="4">
        <v>29.5</v>
      </c>
      <c r="P18" s="4">
        <v>2.92</v>
      </c>
      <c r="Q18" s="2" t="str">
        <f t="shared" si="1"/>
        <v>Attains</v>
      </c>
    </row>
    <row r="19" spans="1:17" x14ac:dyDescent="0.25">
      <c r="A19" s="4" t="s">
        <v>4</v>
      </c>
      <c r="B19" s="4" t="s">
        <v>20</v>
      </c>
      <c r="C19" s="5">
        <v>43312</v>
      </c>
      <c r="D19" s="4">
        <v>0.23000000417232511</v>
      </c>
      <c r="E19" s="4">
        <v>7</v>
      </c>
      <c r="F19" s="4" t="s">
        <v>52</v>
      </c>
      <c r="G19" s="4" t="s">
        <v>5</v>
      </c>
      <c r="H19" s="4" t="s">
        <v>23</v>
      </c>
      <c r="I19" s="4">
        <v>25.39999961853027</v>
      </c>
      <c r="J19" s="4" t="s">
        <v>24</v>
      </c>
      <c r="K19" s="4">
        <v>7.3000001907348633</v>
      </c>
      <c r="L19" s="4">
        <v>25</v>
      </c>
      <c r="M19" s="4">
        <v>7.3</v>
      </c>
      <c r="N19" s="4">
        <v>17.5</v>
      </c>
      <c r="O19" s="4">
        <v>26.2</v>
      </c>
      <c r="P19" s="4">
        <v>2.42</v>
      </c>
      <c r="Q19" s="2" t="str">
        <f t="shared" si="1"/>
        <v>Attains</v>
      </c>
    </row>
    <row r="20" spans="1:17" x14ac:dyDescent="0.25">
      <c r="A20" s="4" t="s">
        <v>4</v>
      </c>
      <c r="B20" s="4" t="s">
        <v>20</v>
      </c>
      <c r="C20" s="5">
        <v>43340</v>
      </c>
      <c r="D20" s="4">
        <v>0.17000000178813929</v>
      </c>
      <c r="E20" s="4">
        <v>8</v>
      </c>
      <c r="F20" s="4" t="s">
        <v>50</v>
      </c>
      <c r="G20" s="4" t="s">
        <v>5</v>
      </c>
      <c r="H20" s="4" t="s">
        <v>23</v>
      </c>
      <c r="I20" s="4">
        <v>27.5</v>
      </c>
      <c r="J20" s="4" t="s">
        <v>24</v>
      </c>
      <c r="K20" s="4">
        <v>7.25</v>
      </c>
      <c r="L20" s="4">
        <v>28</v>
      </c>
      <c r="M20" s="4">
        <v>7.2</v>
      </c>
      <c r="N20" s="4">
        <v>19.7</v>
      </c>
      <c r="O20" s="4">
        <v>29.5</v>
      </c>
      <c r="P20" s="4">
        <v>2.2599999999999998</v>
      </c>
      <c r="Q20" s="2" t="str">
        <f t="shared" si="1"/>
        <v>Attains</v>
      </c>
    </row>
    <row r="21" spans="1:17" x14ac:dyDescent="0.25">
      <c r="A21" s="4" t="s">
        <v>4</v>
      </c>
      <c r="B21" s="4" t="s">
        <v>20</v>
      </c>
      <c r="C21" s="5">
        <v>43361</v>
      </c>
      <c r="D21" s="4">
        <v>0.1400000005960465</v>
      </c>
      <c r="E21" s="4">
        <v>9</v>
      </c>
      <c r="F21" s="4" t="s">
        <v>25</v>
      </c>
      <c r="G21" s="4" t="s">
        <v>5</v>
      </c>
      <c r="H21" s="4" t="s">
        <v>23</v>
      </c>
      <c r="I21" s="4">
        <v>26.39999961853027</v>
      </c>
      <c r="J21" s="4" t="s">
        <v>24</v>
      </c>
      <c r="K21" s="4">
        <v>7.3600001335144043</v>
      </c>
      <c r="L21" s="4">
        <v>26</v>
      </c>
      <c r="M21" s="4">
        <v>7.4</v>
      </c>
      <c r="N21" s="4">
        <v>15.4</v>
      </c>
      <c r="O21" s="4">
        <v>23</v>
      </c>
      <c r="P21" s="4">
        <v>2.2599999999999998</v>
      </c>
      <c r="Q21" s="2" t="str">
        <f t="shared" si="1"/>
        <v>Attains</v>
      </c>
    </row>
    <row r="22" spans="1:17" x14ac:dyDescent="0.25">
      <c r="A22" s="4" t="s">
        <v>4</v>
      </c>
      <c r="B22" s="4" t="s">
        <v>20</v>
      </c>
      <c r="C22" s="5">
        <v>43585</v>
      </c>
      <c r="D22" s="4">
        <v>4.2100000381469727</v>
      </c>
      <c r="E22" s="4">
        <v>4</v>
      </c>
      <c r="F22" s="4" t="s">
        <v>53</v>
      </c>
      <c r="G22" s="4" t="s">
        <v>5</v>
      </c>
      <c r="H22" s="4" t="s">
        <v>23</v>
      </c>
      <c r="I22" s="4">
        <v>20</v>
      </c>
      <c r="J22" s="4" t="s">
        <v>24</v>
      </c>
      <c r="K22" s="4">
        <v>6.8499999046325684</v>
      </c>
      <c r="L22" s="4">
        <v>20</v>
      </c>
      <c r="M22" s="4">
        <v>6.8</v>
      </c>
      <c r="N22" s="4">
        <v>28.1</v>
      </c>
      <c r="O22" s="4">
        <v>42</v>
      </c>
      <c r="P22" s="4">
        <v>4.42</v>
      </c>
      <c r="Q22" s="2" t="str">
        <f t="shared" si="1"/>
        <v>Attains</v>
      </c>
    </row>
    <row r="23" spans="1:17" x14ac:dyDescent="0.25">
      <c r="A23" s="4" t="s">
        <v>4</v>
      </c>
      <c r="B23" s="4" t="s">
        <v>20</v>
      </c>
      <c r="C23" s="5">
        <v>43606</v>
      </c>
      <c r="D23" s="4">
        <v>2.6600000858306889</v>
      </c>
      <c r="E23" s="4">
        <v>5</v>
      </c>
      <c r="F23" s="4" t="s">
        <v>33</v>
      </c>
      <c r="G23" s="4" t="s">
        <v>5</v>
      </c>
      <c r="H23" s="4" t="s">
        <v>23</v>
      </c>
      <c r="I23" s="4">
        <v>22</v>
      </c>
      <c r="J23" s="4" t="s">
        <v>24</v>
      </c>
      <c r="K23" s="4">
        <v>6.7699999809265137</v>
      </c>
      <c r="L23" s="4">
        <v>22</v>
      </c>
      <c r="M23" s="4">
        <v>6.8</v>
      </c>
      <c r="N23" s="4">
        <v>28.1</v>
      </c>
      <c r="O23" s="4">
        <v>42</v>
      </c>
      <c r="P23" s="4">
        <v>3.89</v>
      </c>
      <c r="Q23" s="2" t="str">
        <f t="shared" si="1"/>
        <v>Attains</v>
      </c>
    </row>
    <row r="24" spans="1:17" x14ac:dyDescent="0.25">
      <c r="A24" s="4" t="s">
        <v>4</v>
      </c>
      <c r="B24" s="4" t="s">
        <v>20</v>
      </c>
      <c r="C24" s="5">
        <v>43641</v>
      </c>
      <c r="D24" s="4">
        <v>0.18999999761581421</v>
      </c>
      <c r="E24" s="4">
        <v>6</v>
      </c>
      <c r="F24" s="4" t="s">
        <v>39</v>
      </c>
      <c r="G24" s="4" t="s">
        <v>5</v>
      </c>
      <c r="H24" s="4" t="s">
        <v>23</v>
      </c>
      <c r="I24" s="4">
        <v>23.39999961853027</v>
      </c>
      <c r="J24" s="4" t="s">
        <v>24</v>
      </c>
      <c r="K24" s="4">
        <v>6.4099998474121094</v>
      </c>
      <c r="L24" s="4">
        <v>23</v>
      </c>
      <c r="M24" s="4">
        <v>6.5</v>
      </c>
      <c r="N24" s="4">
        <v>32.6</v>
      </c>
      <c r="O24" s="4">
        <v>48.8</v>
      </c>
      <c r="P24" s="4">
        <v>3.62</v>
      </c>
      <c r="Q24" s="2" t="str">
        <f t="shared" si="1"/>
        <v>Attains</v>
      </c>
    </row>
    <row r="25" spans="1:17" x14ac:dyDescent="0.25">
      <c r="A25" s="4" t="s">
        <v>4</v>
      </c>
      <c r="B25" s="4" t="s">
        <v>20</v>
      </c>
      <c r="C25" s="5">
        <v>43669</v>
      </c>
      <c r="D25" s="4">
        <v>0.15000000596046451</v>
      </c>
      <c r="E25" s="4">
        <v>7</v>
      </c>
      <c r="F25" s="4" t="s">
        <v>34</v>
      </c>
      <c r="G25" s="4" t="s">
        <v>5</v>
      </c>
      <c r="H25" s="4" t="s">
        <v>23</v>
      </c>
      <c r="I25" s="4">
        <v>25.20000076293945</v>
      </c>
      <c r="J25" s="4" t="s">
        <v>24</v>
      </c>
      <c r="K25" s="4">
        <v>6.9200000762939453</v>
      </c>
      <c r="L25" s="4">
        <v>25</v>
      </c>
      <c r="M25" s="4">
        <v>6.9</v>
      </c>
      <c r="N25" s="4">
        <v>26.2</v>
      </c>
      <c r="O25" s="4">
        <v>39.1</v>
      </c>
      <c r="P25" s="4">
        <v>2.92</v>
      </c>
      <c r="Q25" s="2" t="str">
        <f t="shared" si="1"/>
        <v>Attains</v>
      </c>
    </row>
    <row r="26" spans="1:17" x14ac:dyDescent="0.25">
      <c r="A26" s="4" t="s">
        <v>4</v>
      </c>
      <c r="B26" s="4" t="s">
        <v>20</v>
      </c>
      <c r="C26" s="5">
        <v>43697</v>
      </c>
      <c r="D26" s="4">
        <v>0.2099999934434891</v>
      </c>
      <c r="E26" s="4">
        <v>8</v>
      </c>
      <c r="F26" s="4" t="s">
        <v>29</v>
      </c>
      <c r="G26" s="4" t="s">
        <v>5</v>
      </c>
      <c r="H26" s="4" t="s">
        <v>23</v>
      </c>
      <c r="I26" s="4">
        <v>28.20000076293945</v>
      </c>
      <c r="J26" s="4" t="s">
        <v>24</v>
      </c>
      <c r="K26" s="4">
        <v>6.5300002098083496</v>
      </c>
      <c r="L26" s="4">
        <v>28</v>
      </c>
      <c r="M26" s="4">
        <v>6.5</v>
      </c>
      <c r="N26" s="4">
        <v>32.6</v>
      </c>
      <c r="O26" s="4">
        <v>48.8</v>
      </c>
      <c r="P26" s="4">
        <v>2.8</v>
      </c>
      <c r="Q26" s="2" t="str">
        <f t="shared" si="1"/>
        <v>Attains</v>
      </c>
    </row>
    <row r="27" spans="1:17" x14ac:dyDescent="0.25">
      <c r="A27" s="4" t="s">
        <v>4</v>
      </c>
      <c r="B27" s="4" t="s">
        <v>20</v>
      </c>
      <c r="C27" s="5">
        <v>43711</v>
      </c>
      <c r="D27" s="4">
        <v>0.10999999940395359</v>
      </c>
      <c r="E27" s="4">
        <v>9</v>
      </c>
      <c r="F27" s="4" t="s">
        <v>27</v>
      </c>
      <c r="G27" s="4" t="s">
        <v>5</v>
      </c>
      <c r="H27" s="4" t="s">
        <v>23</v>
      </c>
      <c r="I27" s="4">
        <v>26.60000038146973</v>
      </c>
      <c r="J27" s="4" t="s">
        <v>24</v>
      </c>
      <c r="K27" s="4">
        <v>6.9899997711181641</v>
      </c>
      <c r="L27" s="4">
        <v>27</v>
      </c>
      <c r="M27" s="4">
        <v>7</v>
      </c>
      <c r="N27" s="4">
        <v>24.1</v>
      </c>
      <c r="O27" s="4">
        <v>36.1</v>
      </c>
      <c r="P27" s="4">
        <v>2.48</v>
      </c>
      <c r="Q27" s="2" t="str">
        <f t="shared" si="1"/>
        <v>Attains</v>
      </c>
    </row>
    <row r="28" spans="1:17" x14ac:dyDescent="0.25">
      <c r="A28" s="4" t="s">
        <v>4</v>
      </c>
      <c r="B28" s="4" t="s">
        <v>20</v>
      </c>
      <c r="C28" s="5">
        <v>43746</v>
      </c>
      <c r="D28" s="4">
        <v>0.10999999940395359</v>
      </c>
      <c r="E28" s="4">
        <v>10</v>
      </c>
      <c r="F28" s="4" t="s">
        <v>45</v>
      </c>
      <c r="G28" s="4" t="s">
        <v>5</v>
      </c>
      <c r="H28" s="4" t="s">
        <v>23</v>
      </c>
      <c r="I28" s="4">
        <v>21.20000076293945</v>
      </c>
      <c r="J28" s="4" t="s">
        <v>24</v>
      </c>
      <c r="K28" s="4">
        <v>6.8000001907348633</v>
      </c>
      <c r="L28" s="4">
        <v>21</v>
      </c>
      <c r="M28" s="4">
        <v>6.8</v>
      </c>
      <c r="N28" s="4">
        <v>28.1</v>
      </c>
      <c r="O28" s="4">
        <v>42</v>
      </c>
      <c r="P28" s="4">
        <v>3.89</v>
      </c>
      <c r="Q28" s="2" t="str">
        <f t="shared" si="1"/>
        <v>Attains</v>
      </c>
    </row>
    <row r="29" spans="1:17" x14ac:dyDescent="0.25">
      <c r="A29" s="4" t="s">
        <v>4</v>
      </c>
      <c r="B29" s="4" t="s">
        <v>20</v>
      </c>
      <c r="C29" s="5">
        <v>43942</v>
      </c>
      <c r="D29" s="4">
        <v>4.5399999618530273</v>
      </c>
      <c r="E29" s="4">
        <v>4</v>
      </c>
      <c r="F29" s="4" t="s">
        <v>37</v>
      </c>
      <c r="G29" s="4" t="s">
        <v>5</v>
      </c>
      <c r="H29" s="4" t="s">
        <v>23</v>
      </c>
      <c r="I29" s="4">
        <v>16.39999961853027</v>
      </c>
      <c r="J29" s="4" t="s">
        <v>24</v>
      </c>
      <c r="K29" s="4">
        <v>6.690000057220459</v>
      </c>
      <c r="L29" s="4">
        <v>16</v>
      </c>
      <c r="M29" s="4">
        <v>6.7</v>
      </c>
      <c r="N29" s="4">
        <v>29.8</v>
      </c>
      <c r="O29" s="4">
        <v>44.6</v>
      </c>
      <c r="P29" s="4">
        <v>5.86</v>
      </c>
      <c r="Q29" s="2" t="str">
        <f t="shared" si="1"/>
        <v>Attains</v>
      </c>
    </row>
    <row r="30" spans="1:17" x14ac:dyDescent="0.25">
      <c r="A30" s="4" t="s">
        <v>4</v>
      </c>
      <c r="B30" s="4" t="s">
        <v>20</v>
      </c>
      <c r="C30" s="5">
        <v>43977</v>
      </c>
      <c r="D30" s="4">
        <v>0.15999999642372131</v>
      </c>
      <c r="E30" s="4">
        <v>5</v>
      </c>
      <c r="F30" s="4" t="s">
        <v>40</v>
      </c>
      <c r="G30" s="4" t="s">
        <v>5</v>
      </c>
      <c r="H30" s="4" t="s">
        <v>23</v>
      </c>
      <c r="I30" s="4">
        <v>22.20000076293945</v>
      </c>
      <c r="J30" s="4" t="s">
        <v>24</v>
      </c>
      <c r="K30" s="4">
        <v>6.5199999809265137</v>
      </c>
      <c r="L30" s="4">
        <v>22</v>
      </c>
      <c r="M30" s="4">
        <v>6.5</v>
      </c>
      <c r="N30" s="4">
        <v>32.6</v>
      </c>
      <c r="O30" s="4">
        <v>48.8</v>
      </c>
      <c r="P30" s="4">
        <v>4.12</v>
      </c>
      <c r="Q30" s="2" t="str">
        <f t="shared" si="1"/>
        <v>Attains</v>
      </c>
    </row>
    <row r="31" spans="1:17" x14ac:dyDescent="0.25">
      <c r="A31" s="4" t="s">
        <v>4</v>
      </c>
      <c r="B31" s="4" t="s">
        <v>20</v>
      </c>
      <c r="C31" s="5">
        <v>43998</v>
      </c>
      <c r="D31" s="4">
        <v>0.17000000178813929</v>
      </c>
      <c r="E31" s="4">
        <v>6</v>
      </c>
      <c r="F31" s="4" t="s">
        <v>48</v>
      </c>
      <c r="G31" s="4" t="s">
        <v>5</v>
      </c>
      <c r="H31" s="4" t="s">
        <v>23</v>
      </c>
      <c r="I31" s="4">
        <v>24</v>
      </c>
      <c r="J31" s="4" t="s">
        <v>24</v>
      </c>
      <c r="K31" s="4">
        <v>6.7199997901916504</v>
      </c>
      <c r="L31" s="4">
        <v>24</v>
      </c>
      <c r="M31" s="4">
        <v>6.7</v>
      </c>
      <c r="N31" s="4">
        <v>29.8</v>
      </c>
      <c r="O31" s="4">
        <v>44.6</v>
      </c>
      <c r="P31" s="4">
        <v>3.5</v>
      </c>
      <c r="Q31" s="2" t="str">
        <f t="shared" si="1"/>
        <v>Attains</v>
      </c>
    </row>
    <row r="32" spans="1:17" x14ac:dyDescent="0.25">
      <c r="A32" s="4" t="s">
        <v>4</v>
      </c>
      <c r="B32" s="4" t="s">
        <v>20</v>
      </c>
      <c r="C32" s="5">
        <v>44033</v>
      </c>
      <c r="D32" s="4">
        <v>0.62999999523162842</v>
      </c>
      <c r="E32" s="4">
        <v>7</v>
      </c>
      <c r="F32" s="4" t="s">
        <v>51</v>
      </c>
      <c r="G32" s="4" t="s">
        <v>5</v>
      </c>
      <c r="H32" s="4" t="s">
        <v>23</v>
      </c>
      <c r="I32" s="4">
        <v>27.70000076293945</v>
      </c>
      <c r="J32" s="4" t="s">
        <v>24</v>
      </c>
      <c r="K32" s="4">
        <v>6.9699997901916504</v>
      </c>
      <c r="L32" s="4">
        <v>28</v>
      </c>
      <c r="M32" s="4">
        <v>7</v>
      </c>
      <c r="N32" s="4">
        <v>24.1</v>
      </c>
      <c r="O32" s="4">
        <v>36.1</v>
      </c>
      <c r="P32" s="4">
        <v>2.48</v>
      </c>
      <c r="Q32" s="2" t="str">
        <f t="shared" si="1"/>
        <v>Attains</v>
      </c>
    </row>
    <row r="33" spans="1:17" x14ac:dyDescent="0.25">
      <c r="A33" s="4" t="s">
        <v>4</v>
      </c>
      <c r="B33" s="4" t="s">
        <v>20</v>
      </c>
      <c r="C33" s="5">
        <v>44103</v>
      </c>
      <c r="D33" s="4">
        <v>5.9999998658895493E-2</v>
      </c>
      <c r="E33" s="4">
        <v>9</v>
      </c>
      <c r="F33" s="4" t="s">
        <v>54</v>
      </c>
      <c r="G33" s="4" t="s">
        <v>5</v>
      </c>
      <c r="H33" s="4" t="s">
        <v>23</v>
      </c>
      <c r="I33" s="4">
        <v>20</v>
      </c>
      <c r="J33" s="4" t="s">
        <v>24</v>
      </c>
      <c r="K33" s="4">
        <v>7.4000000953674316</v>
      </c>
      <c r="L33" s="4">
        <v>20</v>
      </c>
      <c r="M33" s="4">
        <v>7.4</v>
      </c>
      <c r="N33" s="4">
        <v>15.4</v>
      </c>
      <c r="O33" s="4">
        <v>23</v>
      </c>
      <c r="P33" s="4">
        <v>3.32</v>
      </c>
      <c r="Q33" s="2" t="str">
        <f t="shared" si="1"/>
        <v>Attains</v>
      </c>
    </row>
    <row r="34" spans="1:17" x14ac:dyDescent="0.25">
      <c r="A34" s="4" t="s">
        <v>4</v>
      </c>
      <c r="B34" s="4" t="s">
        <v>20</v>
      </c>
      <c r="C34" s="5">
        <v>44117</v>
      </c>
      <c r="D34" s="4">
        <v>0.63999998569488525</v>
      </c>
      <c r="E34" s="4">
        <v>10</v>
      </c>
      <c r="F34" s="4" t="s">
        <v>44</v>
      </c>
      <c r="G34" s="4" t="s">
        <v>5</v>
      </c>
      <c r="H34" s="4" t="s">
        <v>23</v>
      </c>
      <c r="I34" s="4">
        <v>19.70000076293945</v>
      </c>
      <c r="J34" s="4" t="s">
        <v>24</v>
      </c>
      <c r="K34" s="4">
        <v>7.0500001907348633</v>
      </c>
      <c r="L34" s="4">
        <v>20</v>
      </c>
      <c r="M34" s="4">
        <v>7.1</v>
      </c>
      <c r="N34" s="4">
        <v>22</v>
      </c>
      <c r="O34" s="4">
        <v>32.799999999999997</v>
      </c>
      <c r="P34" s="4">
        <v>3.98</v>
      </c>
      <c r="Q34" s="2" t="str">
        <f t="shared" si="1"/>
        <v>Attains</v>
      </c>
    </row>
    <row r="36" spans="1:17" x14ac:dyDescent="0.25">
      <c r="A36" s="8" t="s">
        <v>83</v>
      </c>
      <c r="P36" s="9" t="s">
        <v>84</v>
      </c>
      <c r="Q36" s="10">
        <f>COUNTIF(Q2:Q15, "Exceeds")</f>
        <v>0</v>
      </c>
    </row>
    <row r="37" spans="1:17" x14ac:dyDescent="0.25">
      <c r="A37" s="8"/>
      <c r="P37" s="9" t="s">
        <v>85</v>
      </c>
      <c r="Q37" s="10">
        <f>COUNTIF(Q16:Q34, "Exceeds")</f>
        <v>0</v>
      </c>
    </row>
  </sheetData>
  <sortState ref="A2:P34">
    <sortCondition ref="G2:G34"/>
    <sortCondition ref="C2:C34"/>
  </sortState>
  <mergeCells count="1">
    <mergeCell ref="A36:A3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Q3" sqref="Q3"/>
    </sheetView>
  </sheetViews>
  <sheetFormatPr defaultRowHeight="15" x14ac:dyDescent="0.25"/>
  <cols>
    <col min="1" max="1" width="16.5703125" style="2" bestFit="1" customWidth="1"/>
    <col min="2" max="2" width="10.28515625" style="2" bestFit="1" customWidth="1"/>
    <col min="3" max="3" width="14.28515625" style="2" bestFit="1" customWidth="1"/>
    <col min="4" max="4" width="12" style="2" bestFit="1" customWidth="1"/>
    <col min="5" max="5" width="11.85546875" style="2" bestFit="1" customWidth="1"/>
    <col min="6" max="6" width="11" style="2" bestFit="1" customWidth="1"/>
    <col min="7" max="7" width="7.28515625" style="2" bestFit="1" customWidth="1"/>
    <col min="8" max="8" width="19" style="2" bestFit="1" customWidth="1"/>
    <col min="9" max="9" width="13.42578125" style="2" bestFit="1" customWidth="1"/>
    <col min="10" max="10" width="11.85546875" style="2" bestFit="1" customWidth="1"/>
    <col min="11" max="11" width="13.42578125" style="2" bestFit="1" customWidth="1"/>
    <col min="12" max="12" width="13.140625" style="2" bestFit="1" customWidth="1"/>
    <col min="13" max="13" width="10.5703125" style="2" bestFit="1" customWidth="1"/>
    <col min="14" max="14" width="11.85546875" style="2" bestFit="1" customWidth="1"/>
    <col min="15" max="15" width="14.5703125" style="2" bestFit="1" customWidth="1"/>
    <col min="16" max="16" width="15.85546875" style="2" bestFit="1" customWidth="1"/>
    <col min="17" max="17" width="13.85546875" bestFit="1" customWidth="1"/>
  </cols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3</v>
      </c>
    </row>
    <row r="2" spans="1:17" x14ac:dyDescent="0.25">
      <c r="A2" s="2" t="s">
        <v>56</v>
      </c>
      <c r="B2" s="2" t="s">
        <v>20</v>
      </c>
      <c r="C2" s="3">
        <v>43200</v>
      </c>
      <c r="D2" s="2">
        <v>2.999999932944775E-2</v>
      </c>
      <c r="E2" s="2">
        <v>4</v>
      </c>
      <c r="F2" s="2" t="s">
        <v>57</v>
      </c>
      <c r="G2" s="2" t="s">
        <v>5</v>
      </c>
      <c r="H2" s="2" t="s">
        <v>23</v>
      </c>
      <c r="I2" s="2">
        <v>17.39999961853027</v>
      </c>
      <c r="J2" s="2" t="s">
        <v>24</v>
      </c>
      <c r="K2" s="2">
        <v>8.0699996948242187</v>
      </c>
      <c r="L2" s="2">
        <v>17</v>
      </c>
      <c r="M2" s="2">
        <v>8.1</v>
      </c>
      <c r="N2" s="2">
        <v>4.6399999999999997</v>
      </c>
      <c r="O2" s="2">
        <v>6.95</v>
      </c>
      <c r="P2" s="2">
        <v>1.68</v>
      </c>
      <c r="Q2" s="2" t="str">
        <f>IF(D2&gt;P2, "Exceeds", "Attains")</f>
        <v>Attains</v>
      </c>
    </row>
    <row r="3" spans="1:17" x14ac:dyDescent="0.25">
      <c r="A3" s="2" t="s">
        <v>56</v>
      </c>
      <c r="B3" s="2" t="s">
        <v>20</v>
      </c>
      <c r="C3" s="3">
        <v>43221</v>
      </c>
      <c r="D3" s="2">
        <v>2.999999932944775E-2</v>
      </c>
      <c r="E3" s="2">
        <v>5</v>
      </c>
      <c r="F3" s="2" t="s">
        <v>69</v>
      </c>
      <c r="G3" s="2" t="s">
        <v>5</v>
      </c>
      <c r="H3" s="2" t="s">
        <v>23</v>
      </c>
      <c r="I3" s="2">
        <v>18.10000038146973</v>
      </c>
      <c r="J3" s="2" t="s">
        <v>24</v>
      </c>
      <c r="K3" s="2">
        <v>7.8600001335144043</v>
      </c>
      <c r="L3" s="2">
        <v>18</v>
      </c>
      <c r="M3" s="2">
        <v>7.9</v>
      </c>
      <c r="N3" s="2">
        <v>6.77</v>
      </c>
      <c r="O3" s="2">
        <v>10.1</v>
      </c>
      <c r="P3" s="2">
        <v>2.2400000000000002</v>
      </c>
      <c r="Q3" s="2" t="str">
        <f t="shared" ref="Q3:Q16" si="0">IF(D3&gt;P3, "Exceeds", "Attains")</f>
        <v>Attains</v>
      </c>
    </row>
    <row r="4" spans="1:17" x14ac:dyDescent="0.25">
      <c r="A4" s="2" t="s">
        <v>56</v>
      </c>
      <c r="B4" s="2" t="s">
        <v>20</v>
      </c>
      <c r="C4" s="3">
        <v>43256</v>
      </c>
      <c r="D4" s="2">
        <v>2.999999932944775E-2</v>
      </c>
      <c r="E4" s="2">
        <v>6</v>
      </c>
      <c r="F4" s="2" t="s">
        <v>49</v>
      </c>
      <c r="G4" s="2" t="s">
        <v>5</v>
      </c>
      <c r="H4" s="2" t="s">
        <v>23</v>
      </c>
      <c r="I4" s="2">
        <v>24.10000038146973</v>
      </c>
      <c r="J4" s="2" t="s">
        <v>24</v>
      </c>
      <c r="K4" s="2">
        <v>7.7600002288818359</v>
      </c>
      <c r="L4" s="2">
        <v>24</v>
      </c>
      <c r="M4" s="2">
        <v>7.8</v>
      </c>
      <c r="N4" s="2">
        <v>8.11</v>
      </c>
      <c r="O4" s="2">
        <v>12.1</v>
      </c>
      <c r="P4" s="2">
        <v>1.73</v>
      </c>
      <c r="Q4" s="2" t="str">
        <f t="shared" si="0"/>
        <v>Attains</v>
      </c>
    </row>
    <row r="5" spans="1:17" x14ac:dyDescent="0.25">
      <c r="A5" s="2" t="s">
        <v>56</v>
      </c>
      <c r="B5" s="2" t="s">
        <v>20</v>
      </c>
      <c r="C5" s="3">
        <v>43305</v>
      </c>
      <c r="D5" s="2">
        <v>2.999999932944775E-2</v>
      </c>
      <c r="E5" s="2">
        <v>7</v>
      </c>
      <c r="F5" s="2" t="s">
        <v>65</v>
      </c>
      <c r="G5" s="2" t="s">
        <v>5</v>
      </c>
      <c r="H5" s="2" t="s">
        <v>23</v>
      </c>
      <c r="I5" s="2">
        <v>25.29999923706055</v>
      </c>
      <c r="J5" s="2" t="s">
        <v>24</v>
      </c>
      <c r="K5" s="2">
        <v>7.9200000762939453</v>
      </c>
      <c r="L5" s="2">
        <v>25</v>
      </c>
      <c r="M5" s="2">
        <v>7.9</v>
      </c>
      <c r="N5" s="2">
        <v>6.77</v>
      </c>
      <c r="O5" s="2">
        <v>10.1</v>
      </c>
      <c r="P5" s="2">
        <v>1.33</v>
      </c>
      <c r="Q5" s="2" t="str">
        <f t="shared" si="0"/>
        <v>Attains</v>
      </c>
    </row>
    <row r="6" spans="1:17" x14ac:dyDescent="0.25">
      <c r="A6" s="2" t="s">
        <v>56</v>
      </c>
      <c r="B6" s="2" t="s">
        <v>20</v>
      </c>
      <c r="C6" s="3">
        <v>43319</v>
      </c>
      <c r="D6" s="2">
        <v>2.999999932944775E-2</v>
      </c>
      <c r="E6" s="2">
        <v>8</v>
      </c>
      <c r="F6" s="2" t="s">
        <v>58</v>
      </c>
      <c r="G6" s="2" t="s">
        <v>5</v>
      </c>
      <c r="H6" s="2" t="s">
        <v>23</v>
      </c>
      <c r="I6" s="2">
        <v>25.10000038146973</v>
      </c>
      <c r="J6" s="2" t="s">
        <v>24</v>
      </c>
      <c r="K6" s="2">
        <v>7.7399997711181641</v>
      </c>
      <c r="L6" s="2">
        <v>25</v>
      </c>
      <c r="M6" s="2">
        <v>7.7</v>
      </c>
      <c r="N6" s="2">
        <v>9.65</v>
      </c>
      <c r="O6" s="2">
        <v>14.4</v>
      </c>
      <c r="P6" s="2">
        <v>1.71</v>
      </c>
      <c r="Q6" s="2" t="str">
        <f t="shared" si="0"/>
        <v>Attains</v>
      </c>
    </row>
    <row r="7" spans="1:17" x14ac:dyDescent="0.25">
      <c r="A7" s="2" t="s">
        <v>56</v>
      </c>
      <c r="B7" s="2" t="s">
        <v>20</v>
      </c>
      <c r="C7" s="3">
        <v>43368</v>
      </c>
      <c r="D7" s="2">
        <v>2.999999932944775E-2</v>
      </c>
      <c r="E7" s="2">
        <v>9</v>
      </c>
      <c r="F7" s="2" t="s">
        <v>63</v>
      </c>
      <c r="G7" s="2" t="s">
        <v>5</v>
      </c>
      <c r="H7" s="2" t="s">
        <v>23</v>
      </c>
      <c r="I7" s="2">
        <v>24.60000038146973</v>
      </c>
      <c r="J7" s="2" t="s">
        <v>24</v>
      </c>
      <c r="K7" s="2">
        <v>7.820000171661377</v>
      </c>
      <c r="L7" s="2">
        <v>25</v>
      </c>
      <c r="M7" s="2">
        <v>7.8</v>
      </c>
      <c r="N7" s="2">
        <v>8.11</v>
      </c>
      <c r="O7" s="2">
        <v>12.1</v>
      </c>
      <c r="P7" s="2">
        <v>1.52</v>
      </c>
      <c r="Q7" s="2" t="str">
        <f t="shared" si="0"/>
        <v>Attains</v>
      </c>
    </row>
    <row r="8" spans="1:17" x14ac:dyDescent="0.25">
      <c r="A8" s="2" t="s">
        <v>56</v>
      </c>
      <c r="B8" s="2" t="s">
        <v>20</v>
      </c>
      <c r="C8" s="3">
        <v>43382</v>
      </c>
      <c r="D8" s="2">
        <v>2.999999932944775E-2</v>
      </c>
      <c r="E8" s="2">
        <v>10</v>
      </c>
      <c r="F8" s="2" t="s">
        <v>68</v>
      </c>
      <c r="G8" s="2" t="s">
        <v>5</v>
      </c>
      <c r="H8" s="2" t="s">
        <v>23</v>
      </c>
      <c r="I8" s="2">
        <v>22.89999961853027</v>
      </c>
      <c r="J8" s="2" t="s">
        <v>24</v>
      </c>
      <c r="K8" s="2">
        <v>7.9800000190734863</v>
      </c>
      <c r="L8" s="2">
        <v>23</v>
      </c>
      <c r="M8" s="2">
        <v>8</v>
      </c>
      <c r="N8" s="2">
        <v>5.62</v>
      </c>
      <c r="O8" s="2">
        <v>8.4</v>
      </c>
      <c r="P8" s="2">
        <v>1.32</v>
      </c>
      <c r="Q8" s="2" t="str">
        <f t="shared" si="0"/>
        <v>Attains</v>
      </c>
    </row>
    <row r="9" spans="1:17" x14ac:dyDescent="0.25">
      <c r="A9" s="2" t="s">
        <v>56</v>
      </c>
      <c r="B9" s="2" t="s">
        <v>20</v>
      </c>
      <c r="C9" s="3">
        <v>43571</v>
      </c>
      <c r="D9" s="2">
        <v>2.999999932944775E-2</v>
      </c>
      <c r="E9" s="2">
        <v>4</v>
      </c>
      <c r="F9" s="2" t="s">
        <v>64</v>
      </c>
      <c r="G9" s="2" t="s">
        <v>5</v>
      </c>
      <c r="H9" s="2" t="s">
        <v>23</v>
      </c>
      <c r="I9" s="2">
        <v>19.79999923706055</v>
      </c>
      <c r="J9" s="2" t="s">
        <v>24</v>
      </c>
      <c r="K9" s="2">
        <v>7.9800000190734863</v>
      </c>
      <c r="L9" s="2">
        <v>20</v>
      </c>
      <c r="M9" s="2">
        <v>8</v>
      </c>
      <c r="N9" s="2">
        <v>5.62</v>
      </c>
      <c r="O9" s="2">
        <v>8.4</v>
      </c>
      <c r="P9" s="2">
        <v>1.71</v>
      </c>
      <c r="Q9" s="2" t="str">
        <f t="shared" si="0"/>
        <v>Attains</v>
      </c>
    </row>
    <row r="10" spans="1:17" x14ac:dyDescent="0.25">
      <c r="A10" s="2" t="s">
        <v>56</v>
      </c>
      <c r="B10" s="2" t="s">
        <v>20</v>
      </c>
      <c r="C10" s="3">
        <v>43669</v>
      </c>
      <c r="D10" s="2">
        <v>2.999999932944775E-2</v>
      </c>
      <c r="E10" s="2">
        <v>7</v>
      </c>
      <c r="F10" s="2" t="s">
        <v>34</v>
      </c>
      <c r="G10" s="2" t="s">
        <v>5</v>
      </c>
      <c r="H10" s="2" t="s">
        <v>23</v>
      </c>
      <c r="I10" s="2">
        <v>23.79999923706055</v>
      </c>
      <c r="J10" s="2" t="s">
        <v>24</v>
      </c>
      <c r="K10" s="2">
        <v>7.75</v>
      </c>
      <c r="L10" s="2">
        <v>24</v>
      </c>
      <c r="M10" s="2">
        <v>7.8</v>
      </c>
      <c r="N10" s="2">
        <v>8.11</v>
      </c>
      <c r="O10" s="2">
        <v>12.1</v>
      </c>
      <c r="P10" s="2">
        <v>1.73</v>
      </c>
      <c r="Q10" s="2" t="str">
        <f t="shared" si="0"/>
        <v>Attains</v>
      </c>
    </row>
    <row r="11" spans="1:17" x14ac:dyDescent="0.25">
      <c r="A11" s="2" t="s">
        <v>56</v>
      </c>
      <c r="B11" s="2" t="s">
        <v>20</v>
      </c>
      <c r="C11" s="3">
        <v>43690</v>
      </c>
      <c r="D11" s="2">
        <v>2.999999932944775E-2</v>
      </c>
      <c r="E11" s="2">
        <v>8</v>
      </c>
      <c r="F11" s="2" t="s">
        <v>67</v>
      </c>
      <c r="G11" s="2" t="s">
        <v>5</v>
      </c>
      <c r="H11" s="2" t="s">
        <v>23</v>
      </c>
      <c r="I11" s="2">
        <v>25.5</v>
      </c>
      <c r="J11" s="2" t="s">
        <v>24</v>
      </c>
      <c r="K11" s="2">
        <v>8.1800003051757812</v>
      </c>
      <c r="L11" s="2">
        <v>26</v>
      </c>
      <c r="M11" s="2">
        <v>8.1999999999999993</v>
      </c>
      <c r="N11" s="2">
        <v>3.83</v>
      </c>
      <c r="O11" s="2">
        <v>5.72</v>
      </c>
      <c r="P11" s="2">
        <v>0.85499999999999998</v>
      </c>
      <c r="Q11" s="2" t="str">
        <f t="shared" si="0"/>
        <v>Attains</v>
      </c>
    </row>
    <row r="12" spans="1:17" x14ac:dyDescent="0.25">
      <c r="A12" s="2" t="s">
        <v>56</v>
      </c>
      <c r="B12" s="2" t="s">
        <v>20</v>
      </c>
      <c r="C12" s="3">
        <v>43759</v>
      </c>
      <c r="D12" s="2">
        <v>2.999999932944775E-2</v>
      </c>
      <c r="E12" s="2">
        <v>10</v>
      </c>
      <c r="F12" s="2" t="s">
        <v>61</v>
      </c>
      <c r="G12" s="2" t="s">
        <v>5</v>
      </c>
      <c r="H12" s="2" t="s">
        <v>23</v>
      </c>
      <c r="I12" s="2">
        <v>17.89999961853027</v>
      </c>
      <c r="J12" s="2" t="s">
        <v>24</v>
      </c>
      <c r="K12" s="2">
        <v>7.3000001907348633</v>
      </c>
      <c r="L12" s="2">
        <v>18</v>
      </c>
      <c r="M12" s="2">
        <v>7.3</v>
      </c>
      <c r="N12" s="2">
        <v>17.5</v>
      </c>
      <c r="O12" s="2">
        <v>26.2</v>
      </c>
      <c r="P12" s="2">
        <v>4.0599999999999996</v>
      </c>
      <c r="Q12" s="2" t="str">
        <f t="shared" si="0"/>
        <v>Attains</v>
      </c>
    </row>
    <row r="13" spans="1:17" x14ac:dyDescent="0.25">
      <c r="A13" s="2" t="s">
        <v>56</v>
      </c>
      <c r="B13" s="2" t="s">
        <v>20</v>
      </c>
      <c r="C13" s="3">
        <v>44019</v>
      </c>
      <c r="D13" s="2">
        <v>2.999999932944775E-2</v>
      </c>
      <c r="E13" s="2">
        <v>7</v>
      </c>
      <c r="F13" s="2" t="s">
        <v>60</v>
      </c>
      <c r="G13" s="2" t="s">
        <v>5</v>
      </c>
      <c r="H13" s="2" t="s">
        <v>23</v>
      </c>
      <c r="I13" s="2">
        <v>28</v>
      </c>
      <c r="J13" s="2" t="s">
        <v>24</v>
      </c>
      <c r="K13" s="2">
        <v>7.679999828338623</v>
      </c>
      <c r="L13" s="2">
        <v>28</v>
      </c>
      <c r="M13" s="2">
        <v>7.7</v>
      </c>
      <c r="N13" s="2">
        <v>9.65</v>
      </c>
      <c r="O13" s="2">
        <v>14.4</v>
      </c>
      <c r="P13" s="2">
        <v>1.5</v>
      </c>
      <c r="Q13" s="2" t="str">
        <f t="shared" si="0"/>
        <v>Attains</v>
      </c>
    </row>
    <row r="14" spans="1:17" x14ac:dyDescent="0.25">
      <c r="A14" s="2" t="s">
        <v>56</v>
      </c>
      <c r="B14" s="2" t="s">
        <v>20</v>
      </c>
      <c r="C14" s="3">
        <v>44047</v>
      </c>
      <c r="D14" s="2">
        <v>2.999999932944775E-2</v>
      </c>
      <c r="E14" s="2">
        <v>8</v>
      </c>
      <c r="F14" s="2" t="s">
        <v>62</v>
      </c>
      <c r="G14" s="2" t="s">
        <v>5</v>
      </c>
      <c r="H14" s="2" t="s">
        <v>23</v>
      </c>
      <c r="I14" s="2">
        <v>25.5</v>
      </c>
      <c r="J14" s="2" t="s">
        <v>24</v>
      </c>
      <c r="K14" s="2">
        <v>7.9899997711181641</v>
      </c>
      <c r="L14" s="2">
        <v>26</v>
      </c>
      <c r="M14" s="2">
        <v>8</v>
      </c>
      <c r="N14" s="2">
        <v>5.62</v>
      </c>
      <c r="O14" s="2">
        <v>8.4</v>
      </c>
      <c r="P14" s="2">
        <v>1.1599999999999999</v>
      </c>
      <c r="Q14" s="2" t="str">
        <f t="shared" si="0"/>
        <v>Attains</v>
      </c>
    </row>
    <row r="15" spans="1:17" x14ac:dyDescent="0.25">
      <c r="A15" s="2" t="s">
        <v>56</v>
      </c>
      <c r="B15" s="2" t="s">
        <v>20</v>
      </c>
      <c r="C15" s="3">
        <v>44096</v>
      </c>
      <c r="D15" s="2">
        <v>2.999999932944775E-2</v>
      </c>
      <c r="E15" s="2">
        <v>9</v>
      </c>
      <c r="F15" s="2" t="s">
        <v>59</v>
      </c>
      <c r="G15" s="2" t="s">
        <v>5</v>
      </c>
      <c r="H15" s="2" t="s">
        <v>23</v>
      </c>
      <c r="I15" s="2">
        <v>21.10000038146973</v>
      </c>
      <c r="J15" s="2" t="s">
        <v>24</v>
      </c>
      <c r="K15" s="2">
        <v>7.9099998474121094</v>
      </c>
      <c r="L15" s="2">
        <v>21</v>
      </c>
      <c r="M15" s="2">
        <v>7.9</v>
      </c>
      <c r="N15" s="2">
        <v>6.77</v>
      </c>
      <c r="O15" s="2">
        <v>10.1</v>
      </c>
      <c r="P15" s="2">
        <v>1.73</v>
      </c>
      <c r="Q15" s="2" t="str">
        <f t="shared" si="0"/>
        <v>Attains</v>
      </c>
    </row>
    <row r="16" spans="1:17" x14ac:dyDescent="0.25">
      <c r="A16" s="2" t="s">
        <v>56</v>
      </c>
      <c r="B16" s="2" t="s">
        <v>20</v>
      </c>
      <c r="C16" s="3">
        <v>44131</v>
      </c>
      <c r="D16" s="2">
        <v>2.999999932944775E-2</v>
      </c>
      <c r="E16" s="2">
        <v>10</v>
      </c>
      <c r="F16" s="2" t="s">
        <v>66</v>
      </c>
      <c r="G16" s="2" t="s">
        <v>5</v>
      </c>
      <c r="H16" s="2" t="s">
        <v>23</v>
      </c>
      <c r="I16" s="2">
        <v>11.69999980926514</v>
      </c>
      <c r="J16" s="2" t="s">
        <v>24</v>
      </c>
      <c r="K16" s="2">
        <v>7.6399998664855957</v>
      </c>
      <c r="L16" s="2">
        <v>12</v>
      </c>
      <c r="M16" s="2">
        <v>7.6</v>
      </c>
      <c r="N16" s="2">
        <v>11.4</v>
      </c>
      <c r="O16" s="2">
        <v>17</v>
      </c>
      <c r="P16" s="2">
        <v>3.98</v>
      </c>
      <c r="Q16" s="2" t="str">
        <f>IF(D16&gt;P16, "Exceeds", "Attains")</f>
        <v>Attains</v>
      </c>
    </row>
    <row r="18" spans="1:17" x14ac:dyDescent="0.25">
      <c r="A18" s="8" t="s">
        <v>83</v>
      </c>
      <c r="P18" s="9" t="s">
        <v>85</v>
      </c>
      <c r="Q18" s="10">
        <f>COUNTIF(Q2:Q16, "Exceeds")</f>
        <v>0</v>
      </c>
    </row>
    <row r="19" spans="1:17" x14ac:dyDescent="0.25">
      <c r="A19" s="8"/>
    </row>
  </sheetData>
  <sortState ref="A2:P28">
    <sortCondition ref="G2:G28"/>
    <sortCondition ref="C2:C28"/>
  </sortState>
  <mergeCells count="1">
    <mergeCell ref="A18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41" sqref="C41"/>
    </sheetView>
  </sheetViews>
  <sheetFormatPr defaultRowHeight="15" x14ac:dyDescent="0.25"/>
  <cols>
    <col min="1" max="1" width="16.5703125" style="2" bestFit="1" customWidth="1"/>
    <col min="2" max="2" width="10.28515625" style="2" bestFit="1" customWidth="1"/>
    <col min="3" max="3" width="14.28515625" style="2" bestFit="1" customWidth="1"/>
    <col min="4" max="4" width="12" style="2" bestFit="1" customWidth="1"/>
    <col min="5" max="5" width="11.85546875" style="2" bestFit="1" customWidth="1"/>
    <col min="6" max="6" width="11" style="2" bestFit="1" customWidth="1"/>
    <col min="7" max="7" width="7.28515625" style="2" bestFit="1" customWidth="1"/>
    <col min="8" max="8" width="19" style="2" bestFit="1" customWidth="1"/>
    <col min="9" max="9" width="13.42578125" style="2" bestFit="1" customWidth="1"/>
    <col min="10" max="10" width="11.85546875" style="2" bestFit="1" customWidth="1"/>
    <col min="11" max="11" width="13.42578125" style="2" bestFit="1" customWidth="1"/>
    <col min="12" max="12" width="13.140625" style="2" bestFit="1" customWidth="1"/>
    <col min="13" max="13" width="10.5703125" style="2" bestFit="1" customWidth="1"/>
    <col min="14" max="14" width="11.85546875" style="2" bestFit="1" customWidth="1"/>
    <col min="15" max="15" width="14.5703125" style="2" bestFit="1" customWidth="1"/>
    <col min="16" max="16" width="12.28515625" style="2" bestFit="1" customWidth="1"/>
    <col min="17" max="17" width="12.140625" bestFit="1" customWidth="1"/>
    <col min="18" max="18" width="13.85546875" bestFit="1" customWidth="1"/>
  </cols>
  <sheetData>
    <row r="1" spans="1:18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</v>
      </c>
      <c r="R1" s="1" t="s">
        <v>3</v>
      </c>
    </row>
    <row r="2" spans="1:18" x14ac:dyDescent="0.25">
      <c r="A2" s="6" t="s">
        <v>70</v>
      </c>
      <c r="B2" s="6" t="s">
        <v>20</v>
      </c>
      <c r="C2" s="7">
        <v>42789</v>
      </c>
      <c r="D2" s="6">
        <v>0.10000000149011611</v>
      </c>
      <c r="E2" s="6">
        <v>2</v>
      </c>
      <c r="F2" s="6" t="s">
        <v>71</v>
      </c>
      <c r="G2" s="6" t="s">
        <v>22</v>
      </c>
      <c r="H2" s="6" t="s">
        <v>23</v>
      </c>
      <c r="I2" s="6">
        <v>15.19999980926514</v>
      </c>
      <c r="J2" s="6" t="s">
        <v>24</v>
      </c>
      <c r="K2" s="6">
        <v>5.5</v>
      </c>
      <c r="L2" s="6">
        <v>15</v>
      </c>
      <c r="M2" s="6">
        <v>6.5</v>
      </c>
      <c r="N2" s="6">
        <v>32.6</v>
      </c>
      <c r="O2" s="6">
        <v>48.8</v>
      </c>
      <c r="P2" s="6">
        <v>6.46</v>
      </c>
      <c r="Q2" s="2" t="str">
        <f>IF(D2&gt;O2, "Exceeds", "Attains")</f>
        <v>Attains</v>
      </c>
      <c r="R2" s="2" t="str">
        <f>IF(D2&gt;(P2*2.5), "Exceeds", "Attains")</f>
        <v>Attains</v>
      </c>
    </row>
    <row r="3" spans="1:18" x14ac:dyDescent="0.25">
      <c r="A3" s="6" t="s">
        <v>70</v>
      </c>
      <c r="B3" s="6" t="s">
        <v>20</v>
      </c>
      <c r="C3" s="7">
        <v>42810</v>
      </c>
      <c r="D3" s="6">
        <v>0.10000000149011611</v>
      </c>
      <c r="E3" s="6">
        <v>3</v>
      </c>
      <c r="F3" s="6" t="s">
        <v>72</v>
      </c>
      <c r="G3" s="6" t="s">
        <v>22</v>
      </c>
      <c r="H3" s="6" t="s">
        <v>23</v>
      </c>
      <c r="I3" s="6">
        <v>10</v>
      </c>
      <c r="J3" s="6" t="s">
        <v>24</v>
      </c>
      <c r="K3" s="6">
        <v>6.8000001907348633</v>
      </c>
      <c r="L3" s="6">
        <v>10</v>
      </c>
      <c r="M3" s="6">
        <v>6.8</v>
      </c>
      <c r="N3" s="6">
        <v>28.1</v>
      </c>
      <c r="O3" s="6">
        <v>42</v>
      </c>
      <c r="P3" s="6">
        <v>8.42</v>
      </c>
      <c r="Q3" s="2" t="str">
        <f t="shared" ref="Q3:Q13" si="0">IF(D3&gt;O3, "Exceeds", "Attains")</f>
        <v>Attains</v>
      </c>
      <c r="R3" s="2" t="str">
        <f t="shared" ref="R3:R7" si="1">IF(D3&gt;(P3*2.5), "Exceeds", "Attains")</f>
        <v>Attains</v>
      </c>
    </row>
    <row r="4" spans="1:18" x14ac:dyDescent="0.25">
      <c r="A4" s="6" t="s">
        <v>70</v>
      </c>
      <c r="B4" s="6" t="s">
        <v>20</v>
      </c>
      <c r="C4" s="7">
        <v>43054</v>
      </c>
      <c r="D4" s="6">
        <v>0.10000000149011611</v>
      </c>
      <c r="E4" s="6">
        <v>11</v>
      </c>
      <c r="F4" s="6" t="s">
        <v>79</v>
      </c>
      <c r="G4" s="6" t="s">
        <v>22</v>
      </c>
      <c r="H4" s="6" t="s">
        <v>23</v>
      </c>
      <c r="I4" s="6">
        <v>13.60000038146973</v>
      </c>
      <c r="J4" s="6" t="s">
        <v>24</v>
      </c>
      <c r="K4" s="6">
        <v>6.1999998092651367</v>
      </c>
      <c r="L4" s="6">
        <v>14</v>
      </c>
      <c r="M4" s="6">
        <v>6.5</v>
      </c>
      <c r="N4" s="6">
        <v>32.6</v>
      </c>
      <c r="O4" s="6">
        <v>48.8</v>
      </c>
      <c r="P4" s="6">
        <v>6.89</v>
      </c>
      <c r="Q4" s="2" t="str">
        <f t="shared" si="0"/>
        <v>Attains</v>
      </c>
      <c r="R4" s="2" t="str">
        <f t="shared" si="1"/>
        <v>Attains</v>
      </c>
    </row>
    <row r="5" spans="1:18" x14ac:dyDescent="0.25">
      <c r="A5" s="6" t="s">
        <v>70</v>
      </c>
      <c r="B5" s="6" t="s">
        <v>20</v>
      </c>
      <c r="C5" s="7">
        <v>43074</v>
      </c>
      <c r="D5" s="6">
        <v>0.10000000149011611</v>
      </c>
      <c r="E5" s="6">
        <v>12</v>
      </c>
      <c r="F5" s="6" t="s">
        <v>80</v>
      </c>
      <c r="G5" s="6" t="s">
        <v>22</v>
      </c>
      <c r="H5" s="6" t="s">
        <v>23</v>
      </c>
      <c r="I5" s="6">
        <v>16</v>
      </c>
      <c r="J5" s="6" t="s">
        <v>24</v>
      </c>
      <c r="K5" s="6">
        <v>6.0999999046325684</v>
      </c>
      <c r="L5" s="6">
        <v>16</v>
      </c>
      <c r="M5" s="6">
        <v>6.5</v>
      </c>
      <c r="N5" s="6">
        <v>32.6</v>
      </c>
      <c r="O5" s="6">
        <v>48.8</v>
      </c>
      <c r="P5" s="6">
        <v>6.06</v>
      </c>
      <c r="Q5" s="2" t="str">
        <f t="shared" si="0"/>
        <v>Attains</v>
      </c>
      <c r="R5" s="2" t="str">
        <f t="shared" si="1"/>
        <v>Attains</v>
      </c>
    </row>
    <row r="6" spans="1:18" x14ac:dyDescent="0.25">
      <c r="A6" s="6" t="s">
        <v>70</v>
      </c>
      <c r="B6" s="6" t="s">
        <v>20</v>
      </c>
      <c r="C6" s="7">
        <v>43124</v>
      </c>
      <c r="D6" s="6">
        <v>0.119999997317791</v>
      </c>
      <c r="E6" s="6">
        <v>1</v>
      </c>
      <c r="F6" s="6" t="s">
        <v>81</v>
      </c>
      <c r="G6" s="6" t="s">
        <v>22</v>
      </c>
      <c r="H6" s="6" t="s">
        <v>23</v>
      </c>
      <c r="I6" s="6">
        <v>6.6999998092651367</v>
      </c>
      <c r="J6" s="6" t="s">
        <v>24</v>
      </c>
      <c r="K6" s="6">
        <v>6.3000001907348633</v>
      </c>
      <c r="L6" s="6">
        <v>7</v>
      </c>
      <c r="M6" s="6">
        <v>6.5</v>
      </c>
      <c r="N6" s="6">
        <v>32.6</v>
      </c>
      <c r="O6" s="6">
        <v>48.8</v>
      </c>
      <c r="P6" s="6">
        <v>10.8</v>
      </c>
      <c r="Q6" s="2" t="str">
        <f t="shared" si="0"/>
        <v>Attains</v>
      </c>
      <c r="R6" s="2" t="str">
        <f t="shared" si="1"/>
        <v>Attains</v>
      </c>
    </row>
    <row r="7" spans="1:18" x14ac:dyDescent="0.25">
      <c r="A7" s="6" t="s">
        <v>70</v>
      </c>
      <c r="B7" s="6" t="s">
        <v>20</v>
      </c>
      <c r="C7" s="7">
        <v>43144</v>
      </c>
      <c r="D7" s="6">
        <v>0.1400000005960465</v>
      </c>
      <c r="E7" s="6">
        <v>2</v>
      </c>
      <c r="F7" s="6" t="s">
        <v>82</v>
      </c>
      <c r="G7" s="6" t="s">
        <v>22</v>
      </c>
      <c r="H7" s="6" t="s">
        <v>23</v>
      </c>
      <c r="I7" s="6">
        <v>6.9000000953674316</v>
      </c>
      <c r="J7" s="6" t="s">
        <v>24</v>
      </c>
      <c r="K7" s="6">
        <v>6.1999998092651367</v>
      </c>
      <c r="L7" s="6">
        <v>7</v>
      </c>
      <c r="M7" s="6">
        <v>6.5</v>
      </c>
      <c r="N7" s="6">
        <v>32.6</v>
      </c>
      <c r="O7" s="6">
        <v>48.8</v>
      </c>
      <c r="P7" s="6">
        <v>10.8</v>
      </c>
      <c r="Q7" s="2" t="str">
        <f t="shared" si="0"/>
        <v>Attains</v>
      </c>
      <c r="R7" s="2" t="str">
        <f>IF(D7&gt;(P7*2.5), "Exceeds", "Attains")</f>
        <v>Attains</v>
      </c>
    </row>
    <row r="8" spans="1:18" x14ac:dyDescent="0.25">
      <c r="A8" s="2" t="s">
        <v>70</v>
      </c>
      <c r="B8" s="2" t="s">
        <v>20</v>
      </c>
      <c r="C8" s="3">
        <v>42838</v>
      </c>
      <c r="D8" s="2">
        <v>0.1400000005960465</v>
      </c>
      <c r="E8" s="2">
        <v>4</v>
      </c>
      <c r="F8" s="2" t="s">
        <v>73</v>
      </c>
      <c r="G8" s="2" t="s">
        <v>5</v>
      </c>
      <c r="H8" s="2" t="s">
        <v>23</v>
      </c>
      <c r="I8" s="2">
        <v>18.20000076293945</v>
      </c>
      <c r="J8" s="2" t="s">
        <v>24</v>
      </c>
      <c r="K8" s="2">
        <v>5.8000001907348633</v>
      </c>
      <c r="L8" s="2">
        <v>18</v>
      </c>
      <c r="M8" s="2">
        <v>6.5</v>
      </c>
      <c r="N8" s="2">
        <v>32.6</v>
      </c>
      <c r="O8" s="2">
        <v>48.8</v>
      </c>
      <c r="P8" s="2">
        <v>5.33</v>
      </c>
      <c r="Q8" s="2" t="str">
        <f t="shared" si="0"/>
        <v>Attains</v>
      </c>
      <c r="R8" s="2" t="s">
        <v>86</v>
      </c>
    </row>
    <row r="9" spans="1:18" x14ac:dyDescent="0.25">
      <c r="A9" s="2" t="s">
        <v>70</v>
      </c>
      <c r="B9" s="2" t="s">
        <v>20</v>
      </c>
      <c r="C9" s="3">
        <v>42873</v>
      </c>
      <c r="D9" s="2">
        <v>0.1800000071525574</v>
      </c>
      <c r="E9" s="2">
        <v>5</v>
      </c>
      <c r="F9" s="2" t="s">
        <v>74</v>
      </c>
      <c r="G9" s="2" t="s">
        <v>5</v>
      </c>
      <c r="H9" s="2" t="s">
        <v>23</v>
      </c>
      <c r="I9" s="2">
        <v>22.20000076293945</v>
      </c>
      <c r="J9" s="2" t="s">
        <v>24</v>
      </c>
      <c r="K9" s="2">
        <v>6.3000001907348633</v>
      </c>
      <c r="L9" s="2">
        <v>22</v>
      </c>
      <c r="M9" s="2">
        <v>6.5</v>
      </c>
      <c r="N9" s="2">
        <v>32.6</v>
      </c>
      <c r="O9" s="2">
        <v>48.8</v>
      </c>
      <c r="P9" s="2">
        <v>4.12</v>
      </c>
      <c r="Q9" s="2" t="str">
        <f t="shared" si="0"/>
        <v>Attains</v>
      </c>
      <c r="R9" s="2" t="s">
        <v>86</v>
      </c>
    </row>
    <row r="10" spans="1:18" x14ac:dyDescent="0.25">
      <c r="A10" s="2" t="s">
        <v>70</v>
      </c>
      <c r="B10" s="2" t="s">
        <v>20</v>
      </c>
      <c r="C10" s="3">
        <v>42900</v>
      </c>
      <c r="D10" s="2">
        <v>0.10000000149011611</v>
      </c>
      <c r="E10" s="2">
        <v>6</v>
      </c>
      <c r="F10" s="2" t="s">
        <v>75</v>
      </c>
      <c r="G10" s="2" t="s">
        <v>5</v>
      </c>
      <c r="H10" s="2" t="s">
        <v>23</v>
      </c>
      <c r="I10" s="2">
        <v>24.60000038146973</v>
      </c>
      <c r="J10" s="2" t="s">
        <v>24</v>
      </c>
      <c r="K10" s="2">
        <v>5.5</v>
      </c>
      <c r="L10" s="2">
        <v>25</v>
      </c>
      <c r="M10" s="2">
        <v>6.5</v>
      </c>
      <c r="N10" s="2">
        <v>32.6</v>
      </c>
      <c r="O10" s="2">
        <v>48.8</v>
      </c>
      <c r="P10" s="2">
        <v>3.18</v>
      </c>
      <c r="Q10" s="2" t="str">
        <f t="shared" si="0"/>
        <v>Attains</v>
      </c>
      <c r="R10" s="2" t="s">
        <v>86</v>
      </c>
    </row>
    <row r="11" spans="1:18" x14ac:dyDescent="0.25">
      <c r="A11" s="2" t="s">
        <v>70</v>
      </c>
      <c r="B11" s="2" t="s">
        <v>20</v>
      </c>
      <c r="C11" s="3">
        <v>42941</v>
      </c>
      <c r="D11" s="2">
        <v>0.10999999940395359</v>
      </c>
      <c r="E11" s="2">
        <v>7</v>
      </c>
      <c r="F11" s="2" t="s">
        <v>76</v>
      </c>
      <c r="G11" s="2" t="s">
        <v>5</v>
      </c>
      <c r="H11" s="2" t="s">
        <v>23</v>
      </c>
      <c r="I11" s="2">
        <v>26.79999923706055</v>
      </c>
      <c r="J11" s="2" t="s">
        <v>24</v>
      </c>
      <c r="K11" s="2">
        <v>6.1999998092651367</v>
      </c>
      <c r="L11" s="2">
        <v>27</v>
      </c>
      <c r="M11" s="2">
        <v>6.5</v>
      </c>
      <c r="N11" s="2">
        <v>32.6</v>
      </c>
      <c r="O11" s="2">
        <v>48.8</v>
      </c>
      <c r="P11" s="2">
        <v>2.8</v>
      </c>
      <c r="Q11" s="2" t="str">
        <f t="shared" si="0"/>
        <v>Attains</v>
      </c>
      <c r="R11" s="2" t="s">
        <v>86</v>
      </c>
    </row>
    <row r="12" spans="1:18" x14ac:dyDescent="0.25">
      <c r="A12" s="2" t="s">
        <v>70</v>
      </c>
      <c r="B12" s="2" t="s">
        <v>20</v>
      </c>
      <c r="C12" s="3">
        <v>42964</v>
      </c>
      <c r="D12" s="2">
        <v>0.10000000149011611</v>
      </c>
      <c r="E12" s="2">
        <v>8</v>
      </c>
      <c r="F12" s="2" t="s">
        <v>77</v>
      </c>
      <c r="G12" s="2" t="s">
        <v>5</v>
      </c>
      <c r="H12" s="2" t="s">
        <v>23</v>
      </c>
      <c r="I12" s="2">
        <v>26.70000076293945</v>
      </c>
      <c r="J12" s="2" t="s">
        <v>24</v>
      </c>
      <c r="K12" s="2">
        <v>6</v>
      </c>
      <c r="L12" s="2">
        <v>27</v>
      </c>
      <c r="M12" s="2">
        <v>6.5</v>
      </c>
      <c r="N12" s="2">
        <v>32.6</v>
      </c>
      <c r="O12" s="2">
        <v>48.8</v>
      </c>
      <c r="P12" s="2">
        <v>2.8</v>
      </c>
      <c r="Q12" s="2" t="str">
        <f t="shared" si="0"/>
        <v>Attains</v>
      </c>
      <c r="R12" s="2" t="s">
        <v>86</v>
      </c>
    </row>
    <row r="13" spans="1:18" x14ac:dyDescent="0.25">
      <c r="A13" s="2" t="s">
        <v>70</v>
      </c>
      <c r="B13" s="2" t="s">
        <v>20</v>
      </c>
      <c r="C13" s="3">
        <v>42998</v>
      </c>
      <c r="D13" s="2">
        <v>0.10000000149011611</v>
      </c>
      <c r="E13" s="2">
        <v>9</v>
      </c>
      <c r="F13" s="2" t="s">
        <v>78</v>
      </c>
      <c r="G13" s="2" t="s">
        <v>5</v>
      </c>
      <c r="H13" s="2" t="s">
        <v>23</v>
      </c>
      <c r="I13" s="2">
        <v>25.79999923706055</v>
      </c>
      <c r="J13" s="2" t="s">
        <v>24</v>
      </c>
      <c r="K13" s="2">
        <v>6.5999999046325684</v>
      </c>
      <c r="L13" s="2">
        <v>26</v>
      </c>
      <c r="M13" s="2">
        <v>6.6</v>
      </c>
      <c r="N13" s="2">
        <v>31.3</v>
      </c>
      <c r="O13" s="2">
        <v>46.8</v>
      </c>
      <c r="P13" s="2">
        <v>3.13</v>
      </c>
      <c r="Q13" s="2" t="str">
        <f t="shared" si="0"/>
        <v>Attains</v>
      </c>
      <c r="R13" s="2" t="s">
        <v>86</v>
      </c>
    </row>
    <row r="15" spans="1:18" x14ac:dyDescent="0.25">
      <c r="A15" s="8" t="s">
        <v>83</v>
      </c>
      <c r="P15" s="9" t="s">
        <v>87</v>
      </c>
      <c r="Q15" s="10">
        <f>SUMIF(Q2:Q13, "Exceeds")</f>
        <v>0</v>
      </c>
      <c r="R15" s="10">
        <f>SUMIF(R2:R7, "Exceeds")</f>
        <v>0</v>
      </c>
    </row>
    <row r="16" spans="1:18" x14ac:dyDescent="0.25">
      <c r="A16" s="8"/>
    </row>
  </sheetData>
  <sortState ref="A2:P13">
    <sortCondition ref="G2:G13"/>
    <sortCondition ref="C2:C13"/>
  </sortState>
  <mergeCells count="1"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AR_11110203_931</vt:lpstr>
      <vt:lpstr>AR_11110103_932</vt:lpstr>
      <vt:lpstr>AR_08040201_606</vt:lpstr>
    </vt:vector>
  </TitlesOfParts>
  <Company>ADEQ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Wojick, Jacob</dc:creator>
  <cp:lastModifiedBy>Wojcik, Jacob</cp:lastModifiedBy>
  <dcterms:created xsi:type="dcterms:W3CDTF">2022-09-01T15:59:03Z</dcterms:created>
  <dcterms:modified xsi:type="dcterms:W3CDTF">2022-09-01T19:46:03Z</dcterms:modified>
</cp:coreProperties>
</file>