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5621"/>
</workbook>
</file>

<file path=xl/calcChain.xml><?xml version="1.0" encoding="utf-8"?>
<calcChain xmlns="http://schemas.openxmlformats.org/spreadsheetml/2006/main">
  <c r="L9" i="6" l="1"/>
  <c r="L9" i="5"/>
  <c r="L9" i="4"/>
  <c r="L34" i="3"/>
  <c r="L34" i="2"/>
  <c r="L33" i="2"/>
  <c r="M27" i="1"/>
  <c r="L5" i="6"/>
  <c r="L6" i="6"/>
  <c r="L7" i="6"/>
  <c r="L4" i="6"/>
  <c r="L5" i="5"/>
  <c r="L6" i="5"/>
  <c r="L7" i="5"/>
  <c r="L4" i="5"/>
  <c r="L5" i="4"/>
  <c r="L6" i="4"/>
  <c r="L7" i="4"/>
  <c r="L4" i="4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16" i="3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15" i="2"/>
  <c r="L14" i="2"/>
  <c r="L3" i="2"/>
  <c r="L4" i="2"/>
  <c r="L5" i="2"/>
  <c r="L6" i="2"/>
  <c r="L7" i="2"/>
  <c r="L8" i="2"/>
  <c r="L9" i="2"/>
  <c r="L10" i="2"/>
  <c r="L11" i="2"/>
  <c r="L12" i="2"/>
  <c r="L13" i="2"/>
  <c r="L2" i="2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  <c r="L27" i="1" s="1"/>
</calcChain>
</file>

<file path=xl/sharedStrings.xml><?xml version="1.0" encoding="utf-8"?>
<sst xmlns="http://schemas.openxmlformats.org/spreadsheetml/2006/main" count="525" uniqueCount="112">
  <si>
    <t>AU</t>
  </si>
  <si>
    <t>Parameter</t>
  </si>
  <si>
    <t>CollectionDate</t>
  </si>
  <si>
    <t>ResultValue</t>
  </si>
  <si>
    <t>month_num</t>
  </si>
  <si>
    <t>Season</t>
  </si>
  <si>
    <t>temp_update</t>
  </si>
  <si>
    <t>ph_update</t>
  </si>
  <si>
    <t>Acute_Trout</t>
  </si>
  <si>
    <t>Acute_NoTrout</t>
  </si>
  <si>
    <t>Criteria</t>
  </si>
  <si>
    <t>AR_08040103_902</t>
  </si>
  <si>
    <t>Ammonia</t>
  </si>
  <si>
    <t>2019-03-19</t>
  </si>
  <si>
    <t>ELA</t>
  </si>
  <si>
    <t>2019-04-09</t>
  </si>
  <si>
    <t>ELP</t>
  </si>
  <si>
    <t>2019-05-14</t>
  </si>
  <si>
    <t>2019-06-25</t>
  </si>
  <si>
    <t>2019-07-23</t>
  </si>
  <si>
    <t>2019-08-20</t>
  </si>
  <si>
    <t>2019-09-17</t>
  </si>
  <si>
    <t>2019-10-08</t>
  </si>
  <si>
    <t>2019-11-19</t>
  </si>
  <si>
    <t>2019-12-10</t>
  </si>
  <si>
    <t>2020-01-21</t>
  </si>
  <si>
    <t>2020-02-18</t>
  </si>
  <si>
    <t>2020-03-09</t>
  </si>
  <si>
    <t>2020-04-14</t>
  </si>
  <si>
    <t>2020-05-12</t>
  </si>
  <si>
    <t>2020-06-09</t>
  </si>
  <si>
    <t>2020-08-11</t>
  </si>
  <si>
    <t>2020-09-15</t>
  </si>
  <si>
    <t>2020-12-01</t>
  </si>
  <si>
    <t>2021-01-12</t>
  </si>
  <si>
    <t>2021-02-23</t>
  </si>
  <si>
    <t>2021-03-23</t>
  </si>
  <si>
    <t>AR_08040201_616</t>
  </si>
  <si>
    <t>2018-04-09</t>
  </si>
  <si>
    <t>2018-05-22</t>
  </si>
  <si>
    <t>2018-06-18</t>
  </si>
  <si>
    <t>2018-07-09</t>
  </si>
  <si>
    <t>2018-08-27</t>
  </si>
  <si>
    <t>2018-09-24</t>
  </si>
  <si>
    <t>2018-10-15</t>
  </si>
  <si>
    <t>2018-11-26</t>
  </si>
  <si>
    <t>2018-12-17</t>
  </si>
  <si>
    <t>2019-01-14</t>
  </si>
  <si>
    <t>2019-02-25</t>
  </si>
  <si>
    <t>2019-03-25</t>
  </si>
  <si>
    <t>2019-04-22</t>
  </si>
  <si>
    <t>2019-05-20</t>
  </si>
  <si>
    <t>2019-06-17</t>
  </si>
  <si>
    <t>2019-07-15</t>
  </si>
  <si>
    <t>2019-09-23</t>
  </si>
  <si>
    <t>2019-10-14</t>
  </si>
  <si>
    <t>2019-11-04</t>
  </si>
  <si>
    <t>2019-12-09</t>
  </si>
  <si>
    <t>2020-01-13</t>
  </si>
  <si>
    <t>2020-02-10</t>
  </si>
  <si>
    <t>2020-04-07</t>
  </si>
  <si>
    <t>2020-05-19</t>
  </si>
  <si>
    <t>2020-12-14</t>
  </si>
  <si>
    <t>2021-01-26</t>
  </si>
  <si>
    <t>2021-03-15</t>
  </si>
  <si>
    <t>AR_08040201_910</t>
  </si>
  <si>
    <t>2018-04-17</t>
  </si>
  <si>
    <t>2018-05-29</t>
  </si>
  <si>
    <t>2018-06-26</t>
  </si>
  <si>
    <t>2018-07-10</t>
  </si>
  <si>
    <t>2018-08-07</t>
  </si>
  <si>
    <t>2018-09-25</t>
  </si>
  <si>
    <t>2018-10-16</t>
  </si>
  <si>
    <t>2018-11-27</t>
  </si>
  <si>
    <t>2018-12-03</t>
  </si>
  <si>
    <t>2019-01-08</t>
  </si>
  <si>
    <t>2019-02-26</t>
  </si>
  <si>
    <t>2019-04-23</t>
  </si>
  <si>
    <t>2019-07-01</t>
  </si>
  <si>
    <t>2019-09-10</t>
  </si>
  <si>
    <t>2019-10-01</t>
  </si>
  <si>
    <t>2019-11-13</t>
  </si>
  <si>
    <t>2019-12-17</t>
  </si>
  <si>
    <t>2020-02-04</t>
  </si>
  <si>
    <t>2020-03-10</t>
  </si>
  <si>
    <t>2020-06-30</t>
  </si>
  <si>
    <t>2020-07-28</t>
  </si>
  <si>
    <t>2020-09-29</t>
  </si>
  <si>
    <t>2020-11-03</t>
  </si>
  <si>
    <t>2020-12-08</t>
  </si>
  <si>
    <t>2021-01-19</t>
  </si>
  <si>
    <t>2021-03-30</t>
  </si>
  <si>
    <t>AR_11140109_4071</t>
  </si>
  <si>
    <t>2018-05-21</t>
  </si>
  <si>
    <t>2018-08-28</t>
  </si>
  <si>
    <t>2018-12-04</t>
  </si>
  <si>
    <t>2019-03-12</t>
  </si>
  <si>
    <t>2019-04-29</t>
  </si>
  <si>
    <t>AR_11140109_4081</t>
  </si>
  <si>
    <t>2018-05-14</t>
  </si>
  <si>
    <t>2018-08-21</t>
  </si>
  <si>
    <t>2019-03-11</t>
  </si>
  <si>
    <t>2019-05-28</t>
  </si>
  <si>
    <t>2019-08-19</t>
  </si>
  <si>
    <t>AR_11140109_4091</t>
  </si>
  <si>
    <t>Acute Assessment</t>
  </si>
  <si>
    <t>NOT A TROUT STREAM</t>
  </si>
  <si>
    <t>Chronic Assessment</t>
  </si>
  <si>
    <t>NA</t>
  </si>
  <si>
    <t>Exceedances</t>
  </si>
  <si>
    <t>ELA Exceedances</t>
  </si>
  <si>
    <t>ELP Exceedances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</si>
</sst>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charset val="1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4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3" fillId="2" borderId="0" xfId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  <xf numFmtId="17" fontId="0" fillId="0" borderId="0" xfId="0" applyNumberFormat="1" applyAlignment="1">
      <alignment horizontal="center"/>
    </xf>
  </cellXfs>
  <cellStyles count="5">
    <cellStyle name="Bad" xfId="1" builtinId="27"/>
    <cellStyle name="Normal" xfId="0" builtinId="0"/>
    <cellStyle name="Normal 10" xfId="2"/>
    <cellStyle name="Normal 30" xfId="3"/>
    <cellStyle name="Normal 30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abSelected="1" workbookViewId="0">
      <selection activeCell="O13" sqref="O13"/>
    </sheetView>
  </sheetViews>
  <sheetFormatPr defaultRowHeight="15" x14ac:dyDescent="0.25"/>
  <cols>
    <col min="1" max="1" width="17.7109375" style="2" bestFit="1" customWidth="1"/>
    <col min="2" max="2" width="10.28515625" style="2" bestFit="1" customWidth="1"/>
    <col min="3" max="3" width="14.28515625" style="2" bestFit="1" customWidth="1"/>
    <col min="4" max="4" width="12" style="2" bestFit="1" customWidth="1"/>
    <col min="5" max="5" width="11.85546875" style="2" bestFit="1" customWidth="1"/>
    <col min="6" max="6" width="7.28515625" style="2" bestFit="1" customWidth="1"/>
    <col min="7" max="7" width="13.140625" style="2" bestFit="1" customWidth="1"/>
    <col min="8" max="8" width="10.5703125" style="2" bestFit="1" customWidth="1"/>
    <col min="9" max="9" width="11.85546875" style="2" bestFit="1" customWidth="1"/>
    <col min="10" max="10" width="14.5703125" style="2" bestFit="1" customWidth="1"/>
    <col min="11" max="11" width="12.28515625" style="2" bestFit="1" customWidth="1"/>
    <col min="12" max="12" width="17.42578125" bestFit="1" customWidth="1"/>
    <col min="13" max="13" width="19" bestFit="1" customWidth="1"/>
    <col min="15" max="15" width="14.28515625" bestFit="1" customWidth="1"/>
    <col min="16" max="16" width="12" bestFit="1" customWidth="1"/>
    <col min="17" max="17" width="12.7109375" bestFit="1" customWidth="1"/>
  </cols>
  <sheetData>
    <row r="1" spans="1:1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105</v>
      </c>
      <c r="M1" s="1" t="s">
        <v>107</v>
      </c>
      <c r="O1" s="17"/>
      <c r="P1" s="17"/>
      <c r="Q1" s="17"/>
    </row>
    <row r="2" spans="1:18" x14ac:dyDescent="0.25">
      <c r="A2" s="3" t="s">
        <v>11</v>
      </c>
      <c r="B2" s="3" t="s">
        <v>12</v>
      </c>
      <c r="C2" s="4" t="s">
        <v>13</v>
      </c>
      <c r="D2" s="3">
        <v>0.40999999642372098</v>
      </c>
      <c r="E2" s="3">
        <v>3</v>
      </c>
      <c r="F2" s="3" t="s">
        <v>14</v>
      </c>
      <c r="G2" s="3">
        <v>12</v>
      </c>
      <c r="H2" s="3">
        <v>6.5</v>
      </c>
      <c r="I2" s="3">
        <v>32.6</v>
      </c>
      <c r="J2" s="3">
        <v>48.8</v>
      </c>
      <c r="K2" s="3">
        <v>7.84</v>
      </c>
      <c r="L2" s="2" t="str">
        <f>IF(D2&gt;J2, "Exceeds", "Attains")</f>
        <v>Attains</v>
      </c>
      <c r="M2" s="9" t="s">
        <v>108</v>
      </c>
      <c r="O2" s="14"/>
      <c r="P2" s="14"/>
      <c r="Q2" s="14"/>
    </row>
    <row r="3" spans="1:18" x14ac:dyDescent="0.25">
      <c r="A3" s="3" t="s">
        <v>11</v>
      </c>
      <c r="B3" s="3" t="s">
        <v>12</v>
      </c>
      <c r="C3" s="4" t="s">
        <v>23</v>
      </c>
      <c r="D3" s="3">
        <v>7.9999998211860698E-2</v>
      </c>
      <c r="E3" s="3">
        <v>11</v>
      </c>
      <c r="F3" s="3" t="s">
        <v>14</v>
      </c>
      <c r="G3" s="3">
        <v>12</v>
      </c>
      <c r="H3" s="3">
        <v>6.7</v>
      </c>
      <c r="I3" s="3">
        <v>29.8</v>
      </c>
      <c r="J3" s="3">
        <v>44.6</v>
      </c>
      <c r="K3" s="3">
        <v>7.58</v>
      </c>
      <c r="L3" s="9" t="str">
        <f t="shared" ref="L3:L25" si="0">IF(D3&gt;J3, "Exceeds", "Attains")</f>
        <v>Attains</v>
      </c>
      <c r="M3" s="9" t="s">
        <v>108</v>
      </c>
      <c r="O3" s="14"/>
      <c r="P3" s="14"/>
      <c r="Q3" s="14"/>
      <c r="R3" s="16"/>
    </row>
    <row r="4" spans="1:18" x14ac:dyDescent="0.25">
      <c r="A4" s="3" t="s">
        <v>11</v>
      </c>
      <c r="B4" s="3" t="s">
        <v>12</v>
      </c>
      <c r="C4" s="4" t="s">
        <v>24</v>
      </c>
      <c r="D4" s="3">
        <v>1.12999999523163</v>
      </c>
      <c r="E4" s="3">
        <v>12</v>
      </c>
      <c r="F4" s="3" t="s">
        <v>14</v>
      </c>
      <c r="G4" s="3">
        <v>11</v>
      </c>
      <c r="H4" s="3">
        <v>6.5</v>
      </c>
      <c r="I4" s="3">
        <v>32.6</v>
      </c>
      <c r="J4" s="3">
        <v>48.8</v>
      </c>
      <c r="K4" s="3">
        <v>8.36</v>
      </c>
      <c r="L4" s="9" t="str">
        <f t="shared" si="0"/>
        <v>Attains</v>
      </c>
      <c r="M4" s="9" t="s">
        <v>108</v>
      </c>
      <c r="O4" s="14"/>
      <c r="P4" s="14"/>
      <c r="Q4" s="14"/>
      <c r="R4" s="16"/>
    </row>
    <row r="5" spans="1:18" x14ac:dyDescent="0.25">
      <c r="A5" s="3" t="s">
        <v>11</v>
      </c>
      <c r="B5" s="3" t="s">
        <v>12</v>
      </c>
      <c r="C5" s="4" t="s">
        <v>25</v>
      </c>
      <c r="D5" s="3">
        <v>0.28999999165535001</v>
      </c>
      <c r="E5" s="3">
        <v>1</v>
      </c>
      <c r="F5" s="3" t="s">
        <v>14</v>
      </c>
      <c r="G5" s="3">
        <v>7</v>
      </c>
      <c r="H5" s="3">
        <v>6.6</v>
      </c>
      <c r="I5" s="3">
        <v>31.3</v>
      </c>
      <c r="J5" s="3">
        <v>46.8</v>
      </c>
      <c r="K5" s="3">
        <v>10.7</v>
      </c>
      <c r="L5" s="9" t="str">
        <f t="shared" si="0"/>
        <v>Attains</v>
      </c>
      <c r="M5" s="9" t="s">
        <v>108</v>
      </c>
      <c r="O5" s="14"/>
      <c r="P5" s="14"/>
      <c r="Q5" s="14"/>
      <c r="R5" s="16"/>
    </row>
    <row r="6" spans="1:18" x14ac:dyDescent="0.25">
      <c r="A6" s="3" t="s">
        <v>11</v>
      </c>
      <c r="B6" s="3" t="s">
        <v>12</v>
      </c>
      <c r="C6" s="4" t="s">
        <v>26</v>
      </c>
      <c r="D6" s="3">
        <v>0.20999999344348899</v>
      </c>
      <c r="E6" s="3">
        <v>2</v>
      </c>
      <c r="F6" s="3" t="s">
        <v>14</v>
      </c>
      <c r="G6" s="3">
        <v>13</v>
      </c>
      <c r="H6" s="3">
        <v>6.5</v>
      </c>
      <c r="I6" s="3">
        <v>32.6</v>
      </c>
      <c r="J6" s="3">
        <v>48.8</v>
      </c>
      <c r="K6" s="3">
        <v>7.35</v>
      </c>
      <c r="L6" s="9" t="str">
        <f t="shared" si="0"/>
        <v>Attains</v>
      </c>
      <c r="M6" s="9" t="s">
        <v>108</v>
      </c>
      <c r="O6" s="14"/>
      <c r="P6" s="14"/>
      <c r="Q6" s="14"/>
      <c r="R6" s="16"/>
    </row>
    <row r="7" spans="1:18" x14ac:dyDescent="0.25">
      <c r="A7" s="3" t="s">
        <v>11</v>
      </c>
      <c r="B7" s="3" t="s">
        <v>12</v>
      </c>
      <c r="C7" s="4" t="s">
        <v>27</v>
      </c>
      <c r="D7" s="3">
        <v>0.94999998807907104</v>
      </c>
      <c r="E7" s="3">
        <v>3</v>
      </c>
      <c r="F7" s="3" t="s">
        <v>14</v>
      </c>
      <c r="G7" s="3">
        <v>13</v>
      </c>
      <c r="H7" s="3">
        <v>6.5</v>
      </c>
      <c r="I7" s="3">
        <v>32.6</v>
      </c>
      <c r="J7" s="3">
        <v>48.8</v>
      </c>
      <c r="K7" s="3">
        <v>7.35</v>
      </c>
      <c r="L7" s="9" t="str">
        <f t="shared" si="0"/>
        <v>Attains</v>
      </c>
      <c r="M7" s="9" t="s">
        <v>108</v>
      </c>
      <c r="O7" s="14"/>
      <c r="P7" s="14"/>
      <c r="Q7" s="14"/>
      <c r="R7" s="16"/>
    </row>
    <row r="8" spans="1:18" x14ac:dyDescent="0.25">
      <c r="A8" s="3" t="s">
        <v>11</v>
      </c>
      <c r="B8" s="3" t="s">
        <v>12</v>
      </c>
      <c r="C8" s="4" t="s">
        <v>33</v>
      </c>
      <c r="D8" s="3">
        <v>0.20999999344348899</v>
      </c>
      <c r="E8" s="3">
        <v>12</v>
      </c>
      <c r="F8" s="3" t="s">
        <v>14</v>
      </c>
      <c r="G8" s="3">
        <v>11</v>
      </c>
      <c r="H8" s="3">
        <v>6.7</v>
      </c>
      <c r="I8" s="3">
        <v>29.8</v>
      </c>
      <c r="J8" s="3">
        <v>44.6</v>
      </c>
      <c r="K8" s="3">
        <v>8.08</v>
      </c>
      <c r="L8" s="9" t="str">
        <f t="shared" si="0"/>
        <v>Attains</v>
      </c>
      <c r="M8" s="9" t="s">
        <v>108</v>
      </c>
      <c r="O8" s="14"/>
      <c r="P8" s="14"/>
      <c r="Q8" s="14"/>
      <c r="R8" s="16"/>
    </row>
    <row r="9" spans="1:18" x14ac:dyDescent="0.25">
      <c r="A9" s="3" t="s">
        <v>11</v>
      </c>
      <c r="B9" s="3" t="s">
        <v>12</v>
      </c>
      <c r="C9" s="4" t="s">
        <v>34</v>
      </c>
      <c r="D9" s="3">
        <v>5.0000000745058101E-2</v>
      </c>
      <c r="E9" s="3">
        <v>1</v>
      </c>
      <c r="F9" s="3" t="s">
        <v>14</v>
      </c>
      <c r="G9" s="3">
        <v>7</v>
      </c>
      <c r="H9" s="3">
        <v>6.5</v>
      </c>
      <c r="I9" s="3">
        <v>32.6</v>
      </c>
      <c r="J9" s="3">
        <v>48.8</v>
      </c>
      <c r="K9" s="3">
        <v>10.8</v>
      </c>
      <c r="L9" s="9" t="str">
        <f t="shared" si="0"/>
        <v>Attains</v>
      </c>
      <c r="M9" s="9" t="s">
        <v>108</v>
      </c>
      <c r="O9" s="14"/>
      <c r="P9" s="14"/>
      <c r="Q9" s="14"/>
      <c r="R9" s="16"/>
    </row>
    <row r="10" spans="1:18" x14ac:dyDescent="0.25">
      <c r="A10" s="3" t="s">
        <v>11</v>
      </c>
      <c r="B10" s="3" t="s">
        <v>12</v>
      </c>
      <c r="C10" s="4" t="s">
        <v>35</v>
      </c>
      <c r="D10" s="3">
        <v>2.9999999329447701E-2</v>
      </c>
      <c r="E10" s="3">
        <v>2</v>
      </c>
      <c r="F10" s="3" t="s">
        <v>14</v>
      </c>
      <c r="G10" s="3">
        <v>6</v>
      </c>
      <c r="H10" s="3">
        <v>6.5</v>
      </c>
      <c r="I10" s="3">
        <v>32.6</v>
      </c>
      <c r="J10" s="3">
        <v>48.8</v>
      </c>
      <c r="K10" s="3">
        <v>10.8</v>
      </c>
      <c r="L10" s="9" t="str">
        <f t="shared" si="0"/>
        <v>Attains</v>
      </c>
      <c r="M10" s="9" t="s">
        <v>108</v>
      </c>
      <c r="O10" s="14"/>
      <c r="P10" s="14"/>
      <c r="Q10" s="14"/>
      <c r="R10" s="16"/>
    </row>
    <row r="11" spans="1:18" x14ac:dyDescent="0.25">
      <c r="A11" s="3" t="s">
        <v>11</v>
      </c>
      <c r="B11" s="3" t="s">
        <v>12</v>
      </c>
      <c r="C11" s="4" t="s">
        <v>36</v>
      </c>
      <c r="D11" s="3">
        <v>2.9999999329447701E-2</v>
      </c>
      <c r="E11" s="3">
        <v>3</v>
      </c>
      <c r="F11" s="3" t="s">
        <v>14</v>
      </c>
      <c r="G11" s="3">
        <v>15</v>
      </c>
      <c r="H11" s="3">
        <v>6.5</v>
      </c>
      <c r="I11" s="3">
        <v>32.6</v>
      </c>
      <c r="J11" s="3">
        <v>48.8</v>
      </c>
      <c r="K11" s="3">
        <v>6.46</v>
      </c>
      <c r="L11" s="9" t="str">
        <f t="shared" si="0"/>
        <v>Attains</v>
      </c>
      <c r="M11" s="9" t="s">
        <v>108</v>
      </c>
      <c r="O11" s="14"/>
      <c r="P11" s="14"/>
      <c r="Q11" s="14"/>
      <c r="R11" s="16"/>
    </row>
    <row r="12" spans="1:18" x14ac:dyDescent="0.25">
      <c r="A12" s="5" t="s">
        <v>11</v>
      </c>
      <c r="B12" s="5" t="s">
        <v>12</v>
      </c>
      <c r="C12" s="6" t="s">
        <v>15</v>
      </c>
      <c r="D12" s="5">
        <v>0.20000000298023199</v>
      </c>
      <c r="E12" s="5">
        <v>4</v>
      </c>
      <c r="F12" s="5" t="s">
        <v>16</v>
      </c>
      <c r="G12" s="5">
        <v>18</v>
      </c>
      <c r="H12" s="5">
        <v>6.5</v>
      </c>
      <c r="I12" s="5">
        <v>32.6</v>
      </c>
      <c r="J12" s="5">
        <v>48.8</v>
      </c>
      <c r="K12" s="5">
        <v>5.33</v>
      </c>
      <c r="L12" s="9" t="str">
        <f t="shared" si="0"/>
        <v>Attains</v>
      </c>
      <c r="M12" s="9" t="str">
        <f t="shared" ref="M12:M25" si="1">IF(D12&gt;K12, "Exceeds", "Attains")</f>
        <v>Attains</v>
      </c>
      <c r="O12" s="14"/>
      <c r="P12" s="14"/>
      <c r="Q12" s="14"/>
      <c r="R12" s="16"/>
    </row>
    <row r="13" spans="1:18" x14ac:dyDescent="0.25">
      <c r="A13" s="5" t="s">
        <v>11</v>
      </c>
      <c r="B13" s="5" t="s">
        <v>12</v>
      </c>
      <c r="C13" s="6" t="s">
        <v>17</v>
      </c>
      <c r="D13" s="5">
        <v>0.18999999761581399</v>
      </c>
      <c r="E13" s="5">
        <v>5</v>
      </c>
      <c r="F13" s="5" t="s">
        <v>16</v>
      </c>
      <c r="G13" s="5">
        <v>21</v>
      </c>
      <c r="H13" s="5">
        <v>6.5</v>
      </c>
      <c r="I13" s="5">
        <v>32.6</v>
      </c>
      <c r="J13" s="5">
        <v>48.8</v>
      </c>
      <c r="K13" s="5">
        <v>4.12</v>
      </c>
      <c r="L13" s="9" t="str">
        <f t="shared" si="0"/>
        <v>Attains</v>
      </c>
      <c r="M13" s="9" t="str">
        <f t="shared" si="1"/>
        <v>Attains</v>
      </c>
      <c r="O13" s="14"/>
      <c r="P13" s="14"/>
      <c r="Q13" s="14"/>
      <c r="R13" s="16"/>
    </row>
    <row r="14" spans="1:18" x14ac:dyDescent="0.25">
      <c r="A14" s="5" t="s">
        <v>11</v>
      </c>
      <c r="B14" s="5" t="s">
        <v>12</v>
      </c>
      <c r="C14" s="6" t="s">
        <v>18</v>
      </c>
      <c r="D14" s="5">
        <v>0.140000000596046</v>
      </c>
      <c r="E14" s="5">
        <v>6</v>
      </c>
      <c r="F14" s="5" t="s">
        <v>16</v>
      </c>
      <c r="G14" s="5">
        <v>26</v>
      </c>
      <c r="H14" s="5">
        <v>6.5</v>
      </c>
      <c r="I14" s="5">
        <v>32.6</v>
      </c>
      <c r="J14" s="5">
        <v>48.8</v>
      </c>
      <c r="K14" s="5">
        <v>3.18</v>
      </c>
      <c r="L14" s="9" t="str">
        <f t="shared" si="0"/>
        <v>Attains</v>
      </c>
      <c r="M14" s="9" t="str">
        <f t="shared" si="1"/>
        <v>Attains</v>
      </c>
      <c r="O14" s="14"/>
      <c r="P14" s="14"/>
      <c r="Q14" s="14"/>
      <c r="R14" s="16"/>
    </row>
    <row r="15" spans="1:18" x14ac:dyDescent="0.25">
      <c r="A15" s="5" t="s">
        <v>11</v>
      </c>
      <c r="B15" s="5" t="s">
        <v>12</v>
      </c>
      <c r="C15" s="6" t="s">
        <v>19</v>
      </c>
      <c r="D15" s="5">
        <v>0.89999997615814198</v>
      </c>
      <c r="E15" s="5">
        <v>7</v>
      </c>
      <c r="F15" s="5" t="s">
        <v>16</v>
      </c>
      <c r="G15" s="5">
        <v>28</v>
      </c>
      <c r="H15" s="5">
        <v>6.5</v>
      </c>
      <c r="I15" s="5">
        <v>32.6</v>
      </c>
      <c r="J15" s="5">
        <v>48.8</v>
      </c>
      <c r="K15" s="5">
        <v>2.8</v>
      </c>
      <c r="L15" s="9" t="str">
        <f t="shared" si="0"/>
        <v>Attains</v>
      </c>
      <c r="M15" s="9" t="str">
        <f t="shared" si="1"/>
        <v>Attains</v>
      </c>
      <c r="O15" s="14"/>
      <c r="P15" s="14"/>
      <c r="Q15" s="14"/>
      <c r="R15" s="16"/>
    </row>
    <row r="16" spans="1:18" x14ac:dyDescent="0.25">
      <c r="A16" s="5" t="s">
        <v>11</v>
      </c>
      <c r="B16" s="5" t="s">
        <v>12</v>
      </c>
      <c r="C16" s="6" t="s">
        <v>20</v>
      </c>
      <c r="D16" s="5">
        <v>0.33000001311302202</v>
      </c>
      <c r="E16" s="5">
        <v>8</v>
      </c>
      <c r="F16" s="5" t="s">
        <v>16</v>
      </c>
      <c r="G16" s="5">
        <v>30</v>
      </c>
      <c r="H16" s="5">
        <v>7</v>
      </c>
      <c r="I16" s="5">
        <v>24.1</v>
      </c>
      <c r="J16" s="5">
        <v>36.1</v>
      </c>
      <c r="K16" s="5">
        <v>2.1800000000000002</v>
      </c>
      <c r="L16" s="9" t="str">
        <f t="shared" si="0"/>
        <v>Attains</v>
      </c>
      <c r="M16" s="9" t="str">
        <f t="shared" si="1"/>
        <v>Attains</v>
      </c>
      <c r="O16" s="14"/>
      <c r="P16" s="14"/>
      <c r="Q16" s="14"/>
      <c r="R16" s="16"/>
    </row>
    <row r="17" spans="1:18" x14ac:dyDescent="0.25">
      <c r="A17" s="5" t="s">
        <v>11</v>
      </c>
      <c r="B17" s="5" t="s">
        <v>12</v>
      </c>
      <c r="C17" s="6" t="s">
        <v>21</v>
      </c>
      <c r="D17" s="5">
        <v>3.9999999105930301E-2</v>
      </c>
      <c r="E17" s="5">
        <v>9</v>
      </c>
      <c r="F17" s="5" t="s">
        <v>16</v>
      </c>
      <c r="G17" s="5">
        <v>28</v>
      </c>
      <c r="H17" s="5">
        <v>8</v>
      </c>
      <c r="I17" s="5">
        <v>5.62</v>
      </c>
      <c r="J17" s="5">
        <v>8.4</v>
      </c>
      <c r="K17" s="5">
        <v>1.02</v>
      </c>
      <c r="L17" s="9" t="str">
        <f t="shared" si="0"/>
        <v>Attains</v>
      </c>
      <c r="M17" s="9" t="str">
        <f t="shared" si="1"/>
        <v>Attains</v>
      </c>
      <c r="O17" s="14"/>
      <c r="P17" s="14"/>
      <c r="Q17" s="14"/>
      <c r="R17" s="16"/>
    </row>
    <row r="18" spans="1:18" x14ac:dyDescent="0.25">
      <c r="A18" s="5" t="s">
        <v>11</v>
      </c>
      <c r="B18" s="5" t="s">
        <v>12</v>
      </c>
      <c r="C18" s="6" t="s">
        <v>22</v>
      </c>
      <c r="D18" s="5">
        <v>0.37999999523162797</v>
      </c>
      <c r="E18" s="5">
        <v>10</v>
      </c>
      <c r="F18" s="5" t="s">
        <v>16</v>
      </c>
      <c r="G18" s="5">
        <v>20</v>
      </c>
      <c r="H18" s="5">
        <v>6.6</v>
      </c>
      <c r="I18" s="5">
        <v>31.3</v>
      </c>
      <c r="J18" s="5">
        <v>46.8</v>
      </c>
      <c r="K18" s="5">
        <v>4.6100000000000003</v>
      </c>
      <c r="L18" s="9" t="str">
        <f t="shared" si="0"/>
        <v>Attains</v>
      </c>
      <c r="M18" s="9" t="str">
        <f t="shared" si="1"/>
        <v>Attains</v>
      </c>
      <c r="O18" s="14"/>
      <c r="P18" s="14"/>
      <c r="Q18" s="14"/>
      <c r="R18" s="16"/>
    </row>
    <row r="19" spans="1:18" x14ac:dyDescent="0.25">
      <c r="A19" s="5" t="s">
        <v>11</v>
      </c>
      <c r="B19" s="5" t="s">
        <v>12</v>
      </c>
      <c r="C19" s="6" t="s">
        <v>28</v>
      </c>
      <c r="D19" s="5">
        <v>9.00000035762787E-2</v>
      </c>
      <c r="E19" s="5">
        <v>4</v>
      </c>
      <c r="F19" s="5" t="s">
        <v>16</v>
      </c>
      <c r="G19" s="5">
        <v>14</v>
      </c>
      <c r="H19" s="5">
        <v>6.5</v>
      </c>
      <c r="I19" s="5">
        <v>32.6</v>
      </c>
      <c r="J19" s="5">
        <v>48.8</v>
      </c>
      <c r="K19" s="5">
        <v>6.67</v>
      </c>
      <c r="L19" s="9" t="str">
        <f t="shared" si="0"/>
        <v>Attains</v>
      </c>
      <c r="M19" s="9" t="str">
        <f t="shared" si="1"/>
        <v>Attains</v>
      </c>
      <c r="O19" s="14"/>
      <c r="P19" s="14"/>
      <c r="Q19" s="14"/>
      <c r="R19" s="16"/>
    </row>
    <row r="20" spans="1:18" x14ac:dyDescent="0.25">
      <c r="A20" s="5" t="s">
        <v>11</v>
      </c>
      <c r="B20" s="5" t="s">
        <v>12</v>
      </c>
      <c r="C20" s="6" t="s">
        <v>29</v>
      </c>
      <c r="D20" s="5">
        <v>3.8599998950958301</v>
      </c>
      <c r="E20" s="5">
        <v>5</v>
      </c>
      <c r="F20" s="5" t="s">
        <v>16</v>
      </c>
      <c r="G20" s="5">
        <v>17</v>
      </c>
      <c r="H20" s="5">
        <v>7.1</v>
      </c>
      <c r="I20" s="5">
        <v>22</v>
      </c>
      <c r="J20" s="5">
        <v>32.799999999999997</v>
      </c>
      <c r="K20" s="5">
        <v>4.53</v>
      </c>
      <c r="L20" s="9" t="str">
        <f t="shared" si="0"/>
        <v>Attains</v>
      </c>
      <c r="M20" s="9" t="str">
        <f t="shared" si="1"/>
        <v>Attains</v>
      </c>
      <c r="O20" s="14"/>
      <c r="P20" s="14"/>
      <c r="Q20" s="14"/>
      <c r="R20" s="16"/>
    </row>
    <row r="21" spans="1:18" x14ac:dyDescent="0.25">
      <c r="A21" s="5" t="s">
        <v>11</v>
      </c>
      <c r="B21" s="5" t="s">
        <v>12</v>
      </c>
      <c r="C21" s="6" t="s">
        <v>30</v>
      </c>
      <c r="D21" s="5">
        <v>3.9999999105930301E-2</v>
      </c>
      <c r="E21" s="5">
        <v>6</v>
      </c>
      <c r="F21" s="5" t="s">
        <v>16</v>
      </c>
      <c r="G21" s="5">
        <v>24</v>
      </c>
      <c r="H21" s="5">
        <v>6.5</v>
      </c>
      <c r="I21" s="5">
        <v>32.6</v>
      </c>
      <c r="J21" s="5">
        <v>48.8</v>
      </c>
      <c r="K21" s="5">
        <v>3.62</v>
      </c>
      <c r="L21" s="9" t="str">
        <f t="shared" si="0"/>
        <v>Attains</v>
      </c>
      <c r="M21" s="9" t="str">
        <f t="shared" si="1"/>
        <v>Attains</v>
      </c>
      <c r="O21" s="14"/>
      <c r="P21" s="14"/>
      <c r="Q21" s="14"/>
      <c r="R21" s="16"/>
    </row>
    <row r="22" spans="1:18" x14ac:dyDescent="0.25">
      <c r="A22" s="5" t="s">
        <v>11</v>
      </c>
      <c r="B22" s="5" t="s">
        <v>12</v>
      </c>
      <c r="C22" s="6"/>
      <c r="D22" s="5">
        <v>3.2099999524652967</v>
      </c>
      <c r="E22" s="5">
        <v>7</v>
      </c>
      <c r="F22" s="5" t="s">
        <v>16</v>
      </c>
      <c r="G22" s="5">
        <v>28</v>
      </c>
      <c r="H22" s="5">
        <v>6.9</v>
      </c>
      <c r="I22" s="5">
        <v>26.2</v>
      </c>
      <c r="J22" s="5">
        <v>39.1</v>
      </c>
      <c r="K22" s="5">
        <v>2.57</v>
      </c>
      <c r="L22" s="9" t="str">
        <f t="shared" si="0"/>
        <v>Attains</v>
      </c>
      <c r="M22" s="9" t="str">
        <f t="shared" si="1"/>
        <v>Exceeds</v>
      </c>
      <c r="O22" s="18"/>
      <c r="P22" s="14"/>
      <c r="Q22" s="14"/>
      <c r="R22" s="16"/>
    </row>
    <row r="23" spans="1:18" x14ac:dyDescent="0.25">
      <c r="A23" s="5" t="s">
        <v>11</v>
      </c>
      <c r="B23" s="5" t="s">
        <v>12</v>
      </c>
      <c r="C23" s="6" t="s">
        <v>31</v>
      </c>
      <c r="D23" s="5">
        <v>21.600000381469702</v>
      </c>
      <c r="E23" s="5">
        <v>8</v>
      </c>
      <c r="F23" s="5" t="s">
        <v>16</v>
      </c>
      <c r="G23" s="5">
        <v>30</v>
      </c>
      <c r="H23" s="5">
        <v>7.6</v>
      </c>
      <c r="I23" s="5">
        <v>11.4</v>
      </c>
      <c r="J23" s="5">
        <v>17</v>
      </c>
      <c r="K23" s="5">
        <v>1.47</v>
      </c>
      <c r="L23" s="9" t="str">
        <f t="shared" si="0"/>
        <v>Exceeds</v>
      </c>
      <c r="M23" s="9" t="str">
        <f t="shared" si="1"/>
        <v>Exceeds</v>
      </c>
      <c r="O23" s="14"/>
      <c r="P23" s="14"/>
      <c r="Q23" s="14"/>
      <c r="R23" s="16"/>
    </row>
    <row r="24" spans="1:18" x14ac:dyDescent="0.25">
      <c r="A24" s="5" t="s">
        <v>11</v>
      </c>
      <c r="B24" s="5" t="s">
        <v>12</v>
      </c>
      <c r="C24" s="6" t="s">
        <v>32</v>
      </c>
      <c r="D24" s="5">
        <v>1.0199999809265099</v>
      </c>
      <c r="E24" s="5">
        <v>9</v>
      </c>
      <c r="F24" s="5" t="s">
        <v>16</v>
      </c>
      <c r="G24" s="5">
        <v>29</v>
      </c>
      <c r="H24" s="5">
        <v>7.4</v>
      </c>
      <c r="I24" s="5">
        <v>15.4</v>
      </c>
      <c r="J24" s="5">
        <v>23</v>
      </c>
      <c r="K24" s="5">
        <v>1.74</v>
      </c>
      <c r="L24" s="9" t="str">
        <f t="shared" si="0"/>
        <v>Attains</v>
      </c>
      <c r="M24" s="9" t="str">
        <f t="shared" si="1"/>
        <v>Attains</v>
      </c>
      <c r="O24" s="14"/>
      <c r="P24" s="14"/>
      <c r="Q24" s="14"/>
      <c r="R24" s="16"/>
    </row>
    <row r="25" spans="1:18" x14ac:dyDescent="0.25">
      <c r="A25" s="5" t="s">
        <v>11</v>
      </c>
      <c r="B25" s="5" t="s">
        <v>12</v>
      </c>
      <c r="C25" s="6"/>
      <c r="D25" s="5">
        <v>0.45499999728053786</v>
      </c>
      <c r="E25" s="5">
        <v>10</v>
      </c>
      <c r="F25" s="5" t="s">
        <v>16</v>
      </c>
      <c r="G25" s="5">
        <v>21</v>
      </c>
      <c r="H25" s="5">
        <v>6.95</v>
      </c>
      <c r="I25" s="5">
        <v>24.1</v>
      </c>
      <c r="J25" s="5">
        <v>36.1</v>
      </c>
      <c r="K25" s="5">
        <v>3.65</v>
      </c>
      <c r="L25" s="9" t="str">
        <f t="shared" si="0"/>
        <v>Attains</v>
      </c>
      <c r="M25" s="9" t="str">
        <f t="shared" si="1"/>
        <v>Attains</v>
      </c>
      <c r="O25" s="18"/>
      <c r="P25" s="14"/>
      <c r="Q25" s="14"/>
      <c r="R25" s="16"/>
    </row>
    <row r="26" spans="1:18" x14ac:dyDescent="0.25">
      <c r="A26"/>
      <c r="B26"/>
      <c r="C26"/>
      <c r="D26"/>
      <c r="E26"/>
      <c r="F26"/>
      <c r="G26"/>
      <c r="H26"/>
      <c r="I26"/>
      <c r="J26"/>
      <c r="K26"/>
      <c r="L26" s="2"/>
    </row>
    <row r="27" spans="1:18" x14ac:dyDescent="0.25">
      <c r="A27" s="7" t="s">
        <v>106</v>
      </c>
      <c r="K27" s="12" t="s">
        <v>109</v>
      </c>
      <c r="L27" s="11">
        <f>COUNTIF(L2:L25, "Exceeds")</f>
        <v>1</v>
      </c>
      <c r="M27" s="11">
        <f>COUNTIF(M12:M25, "Exceeds")</f>
        <v>2</v>
      </c>
      <c r="O27" s="10"/>
      <c r="P27" s="10"/>
      <c r="Q27" s="16"/>
    </row>
    <row r="28" spans="1:18" x14ac:dyDescent="0.25">
      <c r="A28" s="7"/>
    </row>
  </sheetData>
  <sortState ref="A2:K27">
    <sortCondition ref="F2"/>
  </sortState>
  <mergeCells count="1">
    <mergeCell ref="A27:A28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workbookViewId="0">
      <selection activeCell="L31" sqref="L31"/>
    </sheetView>
  </sheetViews>
  <sheetFormatPr defaultRowHeight="15" x14ac:dyDescent="0.25"/>
  <cols>
    <col min="1" max="1" width="17.7109375" bestFit="1" customWidth="1"/>
    <col min="2" max="2" width="10.28515625" bestFit="1" customWidth="1"/>
    <col min="3" max="3" width="14.28515625" bestFit="1" customWidth="1"/>
    <col min="4" max="4" width="12" bestFit="1" customWidth="1"/>
    <col min="5" max="5" width="11.85546875" bestFit="1" customWidth="1"/>
    <col min="6" max="6" width="7.28515625" bestFit="1" customWidth="1"/>
    <col min="7" max="7" width="13.140625" bestFit="1" customWidth="1"/>
    <col min="8" max="8" width="10.5703125" bestFit="1" customWidth="1"/>
    <col min="9" max="9" width="11.85546875" bestFit="1" customWidth="1"/>
    <col min="10" max="10" width="14.5703125" bestFit="1" customWidth="1"/>
    <col min="11" max="11" width="16" bestFit="1" customWidth="1"/>
    <col min="12" max="12" width="19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8" t="s">
        <v>107</v>
      </c>
    </row>
    <row r="2" spans="1:12" x14ac:dyDescent="0.25">
      <c r="A2" s="3" t="s">
        <v>37</v>
      </c>
      <c r="B2" s="3" t="s">
        <v>12</v>
      </c>
      <c r="C2" s="4" t="s">
        <v>45</v>
      </c>
      <c r="D2" s="3">
        <v>5.5</v>
      </c>
      <c r="E2" s="3">
        <v>11</v>
      </c>
      <c r="F2" s="3" t="s">
        <v>14</v>
      </c>
      <c r="G2" s="3">
        <v>9</v>
      </c>
      <c r="H2" s="3">
        <v>6.6</v>
      </c>
      <c r="I2" s="3">
        <v>31.3</v>
      </c>
      <c r="J2" s="3">
        <v>46.8</v>
      </c>
      <c r="K2" s="3">
        <v>9.3699999999999992</v>
      </c>
      <c r="L2" s="13" t="str">
        <f>IF(D2&gt;(K2*2.5), "Exceeds", "Attains")</f>
        <v>Attains</v>
      </c>
    </row>
    <row r="3" spans="1:12" x14ac:dyDescent="0.25">
      <c r="A3" s="3" t="s">
        <v>37</v>
      </c>
      <c r="B3" s="3" t="s">
        <v>12</v>
      </c>
      <c r="C3" s="4" t="s">
        <v>46</v>
      </c>
      <c r="D3" s="3">
        <v>8.1499996185302699</v>
      </c>
      <c r="E3" s="3">
        <v>12</v>
      </c>
      <c r="F3" s="3" t="s">
        <v>14</v>
      </c>
      <c r="G3" s="3">
        <v>11</v>
      </c>
      <c r="H3" s="3">
        <v>7.2</v>
      </c>
      <c r="I3" s="3">
        <v>19.7</v>
      </c>
      <c r="J3" s="3">
        <v>29.5</v>
      </c>
      <c r="K3" s="3">
        <v>6.76</v>
      </c>
      <c r="L3" s="13" t="str">
        <f t="shared" ref="L3:L14" si="0">IF(D3&gt;(K3*2.5), "Exceeds", "Attains")</f>
        <v>Attains</v>
      </c>
    </row>
    <row r="4" spans="1:12" x14ac:dyDescent="0.25">
      <c r="A4" s="3" t="s">
        <v>37</v>
      </c>
      <c r="B4" s="3" t="s">
        <v>12</v>
      </c>
      <c r="C4" s="4" t="s">
        <v>47</v>
      </c>
      <c r="D4" s="3">
        <v>5.25</v>
      </c>
      <c r="E4" s="3">
        <v>1</v>
      </c>
      <c r="F4" s="3" t="s">
        <v>14</v>
      </c>
      <c r="G4" s="3">
        <v>7</v>
      </c>
      <c r="H4" s="3">
        <v>7.1</v>
      </c>
      <c r="I4" s="3">
        <v>22</v>
      </c>
      <c r="J4" s="3">
        <v>32.799999999999997</v>
      </c>
      <c r="K4" s="3">
        <v>9.1999999999999993</v>
      </c>
      <c r="L4" s="13" t="str">
        <f t="shared" si="0"/>
        <v>Attains</v>
      </c>
    </row>
    <row r="5" spans="1:12" x14ac:dyDescent="0.25">
      <c r="A5" s="3" t="s">
        <v>37</v>
      </c>
      <c r="B5" s="3" t="s">
        <v>12</v>
      </c>
      <c r="C5" s="4" t="s">
        <v>48</v>
      </c>
      <c r="D5" s="3">
        <v>5.5500001907348597</v>
      </c>
      <c r="E5" s="3">
        <v>2</v>
      </c>
      <c r="F5" s="3" t="s">
        <v>14</v>
      </c>
      <c r="G5" s="3">
        <v>10</v>
      </c>
      <c r="H5" s="3">
        <v>6.5</v>
      </c>
      <c r="I5" s="3">
        <v>32.6</v>
      </c>
      <c r="J5" s="3">
        <v>48.8</v>
      </c>
      <c r="K5" s="3">
        <v>8.92</v>
      </c>
      <c r="L5" s="13" t="str">
        <f t="shared" si="0"/>
        <v>Attains</v>
      </c>
    </row>
    <row r="6" spans="1:12" x14ac:dyDescent="0.25">
      <c r="A6" s="3" t="s">
        <v>37</v>
      </c>
      <c r="B6" s="3" t="s">
        <v>12</v>
      </c>
      <c r="C6" s="4" t="s">
        <v>49</v>
      </c>
      <c r="D6" s="3">
        <v>5.75</v>
      </c>
      <c r="E6" s="3">
        <v>3</v>
      </c>
      <c r="F6" s="3" t="s">
        <v>14</v>
      </c>
      <c r="G6" s="3">
        <v>18</v>
      </c>
      <c r="H6" s="3">
        <v>6.5</v>
      </c>
      <c r="I6" s="3">
        <v>32.6</v>
      </c>
      <c r="J6" s="3">
        <v>48.8</v>
      </c>
      <c r="K6" s="3">
        <v>5.33</v>
      </c>
      <c r="L6" s="13" t="str">
        <f t="shared" si="0"/>
        <v>Attains</v>
      </c>
    </row>
    <row r="7" spans="1:12" x14ac:dyDescent="0.25">
      <c r="A7" s="3" t="s">
        <v>37</v>
      </c>
      <c r="B7" s="3" t="s">
        <v>12</v>
      </c>
      <c r="C7" s="4" t="s">
        <v>56</v>
      </c>
      <c r="D7" s="3">
        <v>9.5200004577636701</v>
      </c>
      <c r="E7" s="3">
        <v>11</v>
      </c>
      <c r="F7" s="3" t="s">
        <v>14</v>
      </c>
      <c r="G7" s="3">
        <v>12</v>
      </c>
      <c r="H7" s="3">
        <v>6.6</v>
      </c>
      <c r="I7" s="3">
        <v>31.3</v>
      </c>
      <c r="J7" s="3">
        <v>46.8</v>
      </c>
      <c r="K7" s="3">
        <v>7.72</v>
      </c>
      <c r="L7" s="13" t="str">
        <f t="shared" si="0"/>
        <v>Attains</v>
      </c>
    </row>
    <row r="8" spans="1:12" x14ac:dyDescent="0.25">
      <c r="A8" s="3" t="s">
        <v>37</v>
      </c>
      <c r="B8" s="3" t="s">
        <v>12</v>
      </c>
      <c r="C8" s="4" t="s">
        <v>57</v>
      </c>
      <c r="D8" s="3">
        <v>6.6500000953674299</v>
      </c>
      <c r="E8" s="3">
        <v>12</v>
      </c>
      <c r="F8" s="3" t="s">
        <v>14</v>
      </c>
      <c r="G8" s="3">
        <v>14</v>
      </c>
      <c r="H8" s="3">
        <v>6.6</v>
      </c>
      <c r="I8" s="3">
        <v>31.3</v>
      </c>
      <c r="J8" s="3">
        <v>46.8</v>
      </c>
      <c r="K8" s="3">
        <v>6.79</v>
      </c>
      <c r="L8" s="13" t="str">
        <f t="shared" si="0"/>
        <v>Attains</v>
      </c>
    </row>
    <row r="9" spans="1:12" x14ac:dyDescent="0.25">
      <c r="A9" s="3" t="s">
        <v>37</v>
      </c>
      <c r="B9" s="3" t="s">
        <v>12</v>
      </c>
      <c r="C9" s="4" t="s">
        <v>58</v>
      </c>
      <c r="D9" s="3">
        <v>4.1999998092651403</v>
      </c>
      <c r="E9" s="3">
        <v>1</v>
      </c>
      <c r="F9" s="3" t="s">
        <v>14</v>
      </c>
      <c r="G9" s="3">
        <v>10</v>
      </c>
      <c r="H9" s="3">
        <v>6.5</v>
      </c>
      <c r="I9" s="3">
        <v>32.6</v>
      </c>
      <c r="J9" s="3">
        <v>48.8</v>
      </c>
      <c r="K9" s="3">
        <v>8.92</v>
      </c>
      <c r="L9" s="13" t="str">
        <f t="shared" si="0"/>
        <v>Attains</v>
      </c>
    </row>
    <row r="10" spans="1:12" x14ac:dyDescent="0.25">
      <c r="A10" s="3" t="s">
        <v>37</v>
      </c>
      <c r="B10" s="3" t="s">
        <v>12</v>
      </c>
      <c r="C10" s="4" t="s">
        <v>59</v>
      </c>
      <c r="D10" s="3">
        <v>0.63999998569488503</v>
      </c>
      <c r="E10" s="3">
        <v>2</v>
      </c>
      <c r="F10" s="3" t="s">
        <v>14</v>
      </c>
      <c r="G10" s="3">
        <v>16</v>
      </c>
      <c r="H10" s="3">
        <v>6.5</v>
      </c>
      <c r="I10" s="3">
        <v>32.6</v>
      </c>
      <c r="J10" s="3">
        <v>48.8</v>
      </c>
      <c r="K10" s="3">
        <v>6.06</v>
      </c>
      <c r="L10" s="13" t="str">
        <f t="shared" si="0"/>
        <v>Attains</v>
      </c>
    </row>
    <row r="11" spans="1:12" x14ac:dyDescent="0.25">
      <c r="A11" s="3" t="s">
        <v>37</v>
      </c>
      <c r="B11" s="3" t="s">
        <v>12</v>
      </c>
      <c r="C11" s="4" t="s">
        <v>27</v>
      </c>
      <c r="D11" s="3">
        <v>6.8600001335143999</v>
      </c>
      <c r="E11" s="3">
        <v>3</v>
      </c>
      <c r="F11" s="3" t="s">
        <v>14</v>
      </c>
      <c r="G11" s="3">
        <v>14</v>
      </c>
      <c r="H11" s="3">
        <v>6.6</v>
      </c>
      <c r="I11" s="3">
        <v>31.3</v>
      </c>
      <c r="J11" s="3">
        <v>46.8</v>
      </c>
      <c r="K11" s="3">
        <v>6.79</v>
      </c>
      <c r="L11" s="13" t="str">
        <f t="shared" si="0"/>
        <v>Attains</v>
      </c>
    </row>
    <row r="12" spans="1:12" x14ac:dyDescent="0.25">
      <c r="A12" s="3" t="s">
        <v>37</v>
      </c>
      <c r="B12" s="3" t="s">
        <v>12</v>
      </c>
      <c r="C12" s="4" t="s">
        <v>62</v>
      </c>
      <c r="D12" s="3">
        <v>0.97000002861022905</v>
      </c>
      <c r="E12" s="3">
        <v>12</v>
      </c>
      <c r="F12" s="3" t="s">
        <v>14</v>
      </c>
      <c r="G12" s="3">
        <v>8</v>
      </c>
      <c r="H12" s="3">
        <v>6.5</v>
      </c>
      <c r="I12" s="3">
        <v>32.6</v>
      </c>
      <c r="J12" s="3">
        <v>48.8</v>
      </c>
      <c r="K12" s="3">
        <v>10.1</v>
      </c>
      <c r="L12" s="13" t="str">
        <f t="shared" si="0"/>
        <v>Attains</v>
      </c>
    </row>
    <row r="13" spans="1:12" x14ac:dyDescent="0.25">
      <c r="A13" s="3" t="s">
        <v>37</v>
      </c>
      <c r="B13" s="3" t="s">
        <v>12</v>
      </c>
      <c r="C13" s="4" t="s">
        <v>63</v>
      </c>
      <c r="D13" s="3">
        <v>2.2400000095367401</v>
      </c>
      <c r="E13" s="3">
        <v>1</v>
      </c>
      <c r="F13" s="3" t="s">
        <v>14</v>
      </c>
      <c r="G13" s="3">
        <v>15</v>
      </c>
      <c r="H13" s="3">
        <v>6.5</v>
      </c>
      <c r="I13" s="3">
        <v>32.6</v>
      </c>
      <c r="J13" s="3">
        <v>48.8</v>
      </c>
      <c r="K13" s="3">
        <v>6.46</v>
      </c>
      <c r="L13" s="13" t="str">
        <f t="shared" si="0"/>
        <v>Attains</v>
      </c>
    </row>
    <row r="14" spans="1:12" x14ac:dyDescent="0.25">
      <c r="A14" s="3" t="s">
        <v>37</v>
      </c>
      <c r="B14" s="3" t="s">
        <v>12</v>
      </c>
      <c r="C14" s="4" t="s">
        <v>64</v>
      </c>
      <c r="D14" s="3">
        <v>2.2200000286102299</v>
      </c>
      <c r="E14" s="3">
        <v>3</v>
      </c>
      <c r="F14" s="3" t="s">
        <v>14</v>
      </c>
      <c r="G14" s="3">
        <v>18</v>
      </c>
      <c r="H14" s="3">
        <v>8.6</v>
      </c>
      <c r="I14" s="3">
        <v>1.77</v>
      </c>
      <c r="J14" s="3">
        <v>2.65</v>
      </c>
      <c r="K14" s="3">
        <v>0.73499999999999999</v>
      </c>
      <c r="L14" s="13" t="str">
        <f>IF(D14&gt;(K14*2.5), "Exceeds", "Attains")</f>
        <v>Exceeds</v>
      </c>
    </row>
    <row r="15" spans="1:12" x14ac:dyDescent="0.25">
      <c r="A15" s="5" t="s">
        <v>37</v>
      </c>
      <c r="B15" s="5" t="s">
        <v>12</v>
      </c>
      <c r="C15" s="6" t="s">
        <v>38</v>
      </c>
      <c r="D15" s="5">
        <v>6.3499999046325701</v>
      </c>
      <c r="E15" s="5">
        <v>4</v>
      </c>
      <c r="F15" s="5" t="s">
        <v>16</v>
      </c>
      <c r="G15" s="5">
        <v>14</v>
      </c>
      <c r="H15" s="5">
        <v>6.5</v>
      </c>
      <c r="I15" s="5">
        <v>32.6</v>
      </c>
      <c r="J15" s="5">
        <v>48.8</v>
      </c>
      <c r="K15" s="5">
        <v>6.67</v>
      </c>
      <c r="L15" s="13" t="str">
        <f>IF(D15&gt;K15, "Exceeds", "Attains")</f>
        <v>Attains</v>
      </c>
    </row>
    <row r="16" spans="1:12" x14ac:dyDescent="0.25">
      <c r="A16" s="5" t="s">
        <v>37</v>
      </c>
      <c r="B16" s="5" t="s">
        <v>12</v>
      </c>
      <c r="C16" s="6" t="s">
        <v>39</v>
      </c>
      <c r="D16" s="5">
        <v>8.4700003266334506E-2</v>
      </c>
      <c r="E16" s="5">
        <v>5</v>
      </c>
      <c r="F16" s="5" t="s">
        <v>16</v>
      </c>
      <c r="G16" s="5">
        <v>27</v>
      </c>
      <c r="H16" s="5">
        <v>6.6</v>
      </c>
      <c r="I16" s="5">
        <v>31.3</v>
      </c>
      <c r="J16" s="5">
        <v>46.8</v>
      </c>
      <c r="K16" s="5">
        <v>2.75</v>
      </c>
      <c r="L16" s="13" t="str">
        <f t="shared" ref="L16:L31" si="1">IF(D16&gt;K16, "Exceeds", "Attains")</f>
        <v>Attains</v>
      </c>
    </row>
    <row r="17" spans="1:12" x14ac:dyDescent="0.25">
      <c r="A17" s="5" t="s">
        <v>37</v>
      </c>
      <c r="B17" s="5" t="s">
        <v>12</v>
      </c>
      <c r="C17" s="6" t="s">
        <v>40</v>
      </c>
      <c r="D17" s="5">
        <v>7.0000000298023196E-2</v>
      </c>
      <c r="E17" s="5">
        <v>6</v>
      </c>
      <c r="F17" s="5" t="s">
        <v>16</v>
      </c>
      <c r="G17" s="5">
        <v>28</v>
      </c>
      <c r="H17" s="5">
        <v>7</v>
      </c>
      <c r="I17" s="5">
        <v>24.1</v>
      </c>
      <c r="J17" s="5">
        <v>36.1</v>
      </c>
      <c r="K17" s="5">
        <v>2.48</v>
      </c>
      <c r="L17" s="13" t="str">
        <f t="shared" si="1"/>
        <v>Attains</v>
      </c>
    </row>
    <row r="18" spans="1:12" x14ac:dyDescent="0.25">
      <c r="A18" s="5" t="s">
        <v>37</v>
      </c>
      <c r="B18" s="5" t="s">
        <v>12</v>
      </c>
      <c r="C18" s="6" t="s">
        <v>41</v>
      </c>
      <c r="D18" s="5">
        <v>0.129999995231628</v>
      </c>
      <c r="E18" s="5">
        <v>7</v>
      </c>
      <c r="F18" s="5" t="s">
        <v>16</v>
      </c>
      <c r="G18" s="5">
        <v>28</v>
      </c>
      <c r="H18" s="5">
        <v>7.3</v>
      </c>
      <c r="I18" s="5">
        <v>17.5</v>
      </c>
      <c r="J18" s="5">
        <v>26.2</v>
      </c>
      <c r="K18" s="5">
        <v>2.13</v>
      </c>
      <c r="L18" s="13" t="str">
        <f t="shared" si="1"/>
        <v>Attains</v>
      </c>
    </row>
    <row r="19" spans="1:12" x14ac:dyDescent="0.25">
      <c r="A19" s="5" t="s">
        <v>37</v>
      </c>
      <c r="B19" s="5" t="s">
        <v>12</v>
      </c>
      <c r="C19" s="6" t="s">
        <v>42</v>
      </c>
      <c r="D19" s="5">
        <v>3.9999999105930301E-2</v>
      </c>
      <c r="E19" s="5">
        <v>8</v>
      </c>
      <c r="F19" s="5" t="s">
        <v>16</v>
      </c>
      <c r="G19" s="5">
        <v>29</v>
      </c>
      <c r="H19" s="5">
        <v>6.7</v>
      </c>
      <c r="I19" s="5">
        <v>29.8</v>
      </c>
      <c r="J19" s="5">
        <v>44.6</v>
      </c>
      <c r="K19" s="5">
        <v>2.37</v>
      </c>
      <c r="L19" s="13" t="str">
        <f t="shared" si="1"/>
        <v>Attains</v>
      </c>
    </row>
    <row r="20" spans="1:12" x14ac:dyDescent="0.25">
      <c r="A20" s="5" t="s">
        <v>37</v>
      </c>
      <c r="B20" s="5" t="s">
        <v>12</v>
      </c>
      <c r="C20" s="6" t="s">
        <v>43</v>
      </c>
      <c r="D20" s="5">
        <v>0.55000001192092896</v>
      </c>
      <c r="E20" s="5">
        <v>9</v>
      </c>
      <c r="F20" s="5" t="s">
        <v>16</v>
      </c>
      <c r="G20" s="5">
        <v>24</v>
      </c>
      <c r="H20" s="5">
        <v>7.1</v>
      </c>
      <c r="I20" s="5">
        <v>22</v>
      </c>
      <c r="J20" s="5">
        <v>32.799999999999997</v>
      </c>
      <c r="K20" s="5">
        <v>3.08</v>
      </c>
      <c r="L20" s="13" t="str">
        <f t="shared" si="1"/>
        <v>Attains</v>
      </c>
    </row>
    <row r="21" spans="1:12" x14ac:dyDescent="0.25">
      <c r="A21" s="5" t="s">
        <v>37</v>
      </c>
      <c r="B21" s="5" t="s">
        <v>12</v>
      </c>
      <c r="C21" s="6" t="s">
        <v>44</v>
      </c>
      <c r="D21" s="5">
        <v>11.3999996185303</v>
      </c>
      <c r="E21" s="5">
        <v>10</v>
      </c>
      <c r="F21" s="5" t="s">
        <v>16</v>
      </c>
      <c r="G21" s="5">
        <v>20</v>
      </c>
      <c r="H21" s="5">
        <v>6.5</v>
      </c>
      <c r="I21" s="5">
        <v>32.6</v>
      </c>
      <c r="J21" s="5">
        <v>48.8</v>
      </c>
      <c r="K21" s="5">
        <v>4.68</v>
      </c>
      <c r="L21" s="13" t="str">
        <f t="shared" si="1"/>
        <v>Exceeds</v>
      </c>
    </row>
    <row r="22" spans="1:12" x14ac:dyDescent="0.25">
      <c r="A22" s="5" t="s">
        <v>37</v>
      </c>
      <c r="B22" s="5" t="s">
        <v>12</v>
      </c>
      <c r="C22" s="6" t="s">
        <v>50</v>
      </c>
      <c r="D22" s="5">
        <v>4.0199999809265101</v>
      </c>
      <c r="E22" s="5">
        <v>4</v>
      </c>
      <c r="F22" s="5" t="s">
        <v>16</v>
      </c>
      <c r="G22" s="5">
        <v>19</v>
      </c>
      <c r="H22" s="5">
        <v>6.5</v>
      </c>
      <c r="I22" s="5">
        <v>32.6</v>
      </c>
      <c r="J22" s="5">
        <v>48.8</v>
      </c>
      <c r="K22" s="5">
        <v>4.68</v>
      </c>
      <c r="L22" s="13" t="str">
        <f t="shared" si="1"/>
        <v>Attains</v>
      </c>
    </row>
    <row r="23" spans="1:12" x14ac:dyDescent="0.25">
      <c r="A23" s="5" t="s">
        <v>37</v>
      </c>
      <c r="B23" s="5" t="s">
        <v>12</v>
      </c>
      <c r="C23" s="6" t="s">
        <v>51</v>
      </c>
      <c r="D23" s="5">
        <v>4.0999999046325701</v>
      </c>
      <c r="E23" s="5">
        <v>5</v>
      </c>
      <c r="F23" s="5" t="s">
        <v>16</v>
      </c>
      <c r="G23" s="5">
        <v>23</v>
      </c>
      <c r="H23" s="5">
        <v>6.5</v>
      </c>
      <c r="I23" s="5">
        <v>32.6</v>
      </c>
      <c r="J23" s="5">
        <v>48.8</v>
      </c>
      <c r="K23" s="5">
        <v>3.62</v>
      </c>
      <c r="L23" s="13" t="str">
        <f t="shared" si="1"/>
        <v>Exceeds</v>
      </c>
    </row>
    <row r="24" spans="1:12" x14ac:dyDescent="0.25">
      <c r="A24" s="5" t="s">
        <v>37</v>
      </c>
      <c r="B24" s="5" t="s">
        <v>12</v>
      </c>
      <c r="C24" s="6" t="s">
        <v>52</v>
      </c>
      <c r="D24" s="5">
        <v>0.230000004172325</v>
      </c>
      <c r="E24" s="5">
        <v>6</v>
      </c>
      <c r="F24" s="5" t="s">
        <v>16</v>
      </c>
      <c r="G24" s="5">
        <v>24</v>
      </c>
      <c r="H24" s="5">
        <v>6.8</v>
      </c>
      <c r="I24" s="5">
        <v>28.1</v>
      </c>
      <c r="J24" s="5">
        <v>42</v>
      </c>
      <c r="K24" s="5">
        <v>3.42</v>
      </c>
      <c r="L24" s="13" t="str">
        <f t="shared" si="1"/>
        <v>Attains</v>
      </c>
    </row>
    <row r="25" spans="1:12" x14ac:dyDescent="0.25">
      <c r="A25" s="5" t="s">
        <v>37</v>
      </c>
      <c r="B25" s="5" t="s">
        <v>12</v>
      </c>
      <c r="C25" s="6" t="s">
        <v>53</v>
      </c>
      <c r="D25" s="5">
        <v>6.0199999809265101</v>
      </c>
      <c r="E25" s="5">
        <v>7</v>
      </c>
      <c r="F25" s="5" t="s">
        <v>16</v>
      </c>
      <c r="G25" s="5">
        <v>24</v>
      </c>
      <c r="H25" s="5">
        <v>6.5</v>
      </c>
      <c r="I25" s="5">
        <v>32.6</v>
      </c>
      <c r="J25" s="5">
        <v>48.8</v>
      </c>
      <c r="K25" s="5">
        <v>3.62</v>
      </c>
      <c r="L25" s="13" t="str">
        <f t="shared" si="1"/>
        <v>Exceeds</v>
      </c>
    </row>
    <row r="26" spans="1:12" x14ac:dyDescent="0.25">
      <c r="A26" s="5" t="s">
        <v>37</v>
      </c>
      <c r="B26" s="5" t="s">
        <v>12</v>
      </c>
      <c r="C26" s="6" t="s">
        <v>54</v>
      </c>
      <c r="D26" s="5">
        <v>2.9999999329447701E-2</v>
      </c>
      <c r="E26" s="5">
        <v>9</v>
      </c>
      <c r="F26" s="5" t="s">
        <v>16</v>
      </c>
      <c r="G26" s="5">
        <v>26</v>
      </c>
      <c r="H26" s="5">
        <v>6.7</v>
      </c>
      <c r="I26" s="5">
        <v>29.8</v>
      </c>
      <c r="J26" s="5">
        <v>44.6</v>
      </c>
      <c r="K26" s="5">
        <v>3.07</v>
      </c>
      <c r="L26" s="13" t="str">
        <f t="shared" si="1"/>
        <v>Attains</v>
      </c>
    </row>
    <row r="27" spans="1:12" x14ac:dyDescent="0.25">
      <c r="A27" s="5" t="s">
        <v>37</v>
      </c>
      <c r="B27" s="5" t="s">
        <v>12</v>
      </c>
      <c r="C27" s="6" t="s">
        <v>55</v>
      </c>
      <c r="D27" s="5">
        <v>5.9999998658895499E-2</v>
      </c>
      <c r="E27" s="5">
        <v>10</v>
      </c>
      <c r="F27" s="5" t="s">
        <v>16</v>
      </c>
      <c r="G27" s="5">
        <v>16</v>
      </c>
      <c r="H27" s="5">
        <v>6.8</v>
      </c>
      <c r="I27" s="5">
        <v>28.1</v>
      </c>
      <c r="J27" s="5">
        <v>42</v>
      </c>
      <c r="K27" s="5">
        <v>5.72</v>
      </c>
      <c r="L27" s="13" t="str">
        <f t="shared" si="1"/>
        <v>Attains</v>
      </c>
    </row>
    <row r="28" spans="1:12" x14ac:dyDescent="0.25">
      <c r="A28" s="5" t="s">
        <v>37</v>
      </c>
      <c r="B28" s="5" t="s">
        <v>12</v>
      </c>
      <c r="C28" s="6" t="s">
        <v>60</v>
      </c>
      <c r="D28" s="5">
        <v>6.0500001907348597</v>
      </c>
      <c r="E28" s="5">
        <v>4</v>
      </c>
      <c r="F28" s="5" t="s">
        <v>16</v>
      </c>
      <c r="G28" s="5">
        <v>21</v>
      </c>
      <c r="H28" s="5">
        <v>6.6</v>
      </c>
      <c r="I28" s="5">
        <v>31.3</v>
      </c>
      <c r="J28" s="5">
        <v>46.8</v>
      </c>
      <c r="K28" s="5">
        <v>4.05</v>
      </c>
      <c r="L28" s="13" t="str">
        <f t="shared" si="1"/>
        <v>Exceeds</v>
      </c>
    </row>
    <row r="29" spans="1:12" x14ac:dyDescent="0.25">
      <c r="A29" s="5" t="s">
        <v>37</v>
      </c>
      <c r="B29" s="5" t="s">
        <v>12</v>
      </c>
      <c r="C29" s="6" t="s">
        <v>61</v>
      </c>
      <c r="D29" s="5">
        <v>4.4200000762939498</v>
      </c>
      <c r="E29" s="5">
        <v>5</v>
      </c>
      <c r="F29" s="5" t="s">
        <v>16</v>
      </c>
      <c r="G29" s="5">
        <v>21</v>
      </c>
      <c r="H29" s="5">
        <v>6.5</v>
      </c>
      <c r="I29" s="5">
        <v>32.6</v>
      </c>
      <c r="J29" s="5">
        <v>48.8</v>
      </c>
      <c r="K29" s="5">
        <v>4.12</v>
      </c>
      <c r="L29" s="13" t="str">
        <f t="shared" si="1"/>
        <v>Exceeds</v>
      </c>
    </row>
    <row r="30" spans="1:12" x14ac:dyDescent="0.25">
      <c r="A30" s="5" t="s">
        <v>37</v>
      </c>
      <c r="B30" s="5" t="s">
        <v>12</v>
      </c>
      <c r="C30" s="6" t="s">
        <v>30</v>
      </c>
      <c r="D30" s="5">
        <v>4.1999998092651403</v>
      </c>
      <c r="E30" s="5">
        <v>6</v>
      </c>
      <c r="F30" s="5" t="s">
        <v>16</v>
      </c>
      <c r="G30" s="5">
        <v>26</v>
      </c>
      <c r="H30" s="5">
        <v>6.5</v>
      </c>
      <c r="I30" s="5">
        <v>32.6</v>
      </c>
      <c r="J30" s="5">
        <v>48.8</v>
      </c>
      <c r="K30" s="5">
        <v>3.18</v>
      </c>
      <c r="L30" s="13" t="str">
        <f t="shared" si="1"/>
        <v>Exceeds</v>
      </c>
    </row>
    <row r="31" spans="1:12" x14ac:dyDescent="0.25">
      <c r="A31" s="5" t="s">
        <v>37</v>
      </c>
      <c r="B31" s="5" t="s">
        <v>12</v>
      </c>
      <c r="C31" s="6"/>
      <c r="D31" s="5">
        <v>1.7550000548362741</v>
      </c>
      <c r="E31" s="5">
        <v>8</v>
      </c>
      <c r="F31" s="5" t="s">
        <v>16</v>
      </c>
      <c r="G31" s="5">
        <v>27</v>
      </c>
      <c r="H31" s="5">
        <v>6.55</v>
      </c>
      <c r="I31" s="5">
        <v>31.3</v>
      </c>
      <c r="J31" s="5">
        <v>46.8</v>
      </c>
      <c r="K31" s="5">
        <v>2.75</v>
      </c>
      <c r="L31" s="13" t="str">
        <f t="shared" si="1"/>
        <v>Attains</v>
      </c>
    </row>
    <row r="33" spans="1:12" x14ac:dyDescent="0.25">
      <c r="A33" s="7" t="s">
        <v>106</v>
      </c>
      <c r="B33" s="2"/>
      <c r="C33" s="2"/>
      <c r="D33" s="2"/>
      <c r="E33" s="2"/>
      <c r="F33" s="2"/>
      <c r="G33" s="2"/>
      <c r="H33" s="2"/>
      <c r="I33" s="2"/>
      <c r="J33" s="2"/>
      <c r="K33" s="15" t="s">
        <v>110</v>
      </c>
      <c r="L33" s="11">
        <f>COUNTIF(L2:L14, "Exceeds")</f>
        <v>1</v>
      </c>
    </row>
    <row r="34" spans="1:12" x14ac:dyDescent="0.25">
      <c r="A34" s="7"/>
      <c r="B34" s="2"/>
      <c r="C34" s="2"/>
      <c r="D34" s="2"/>
      <c r="E34" s="2"/>
      <c r="F34" s="2"/>
      <c r="G34" s="2"/>
      <c r="H34" s="2"/>
      <c r="I34" s="2"/>
      <c r="J34" s="2"/>
      <c r="K34" s="15" t="s">
        <v>111</v>
      </c>
      <c r="L34" s="11">
        <f>COUNTIF(L15:L31, "Exceeds")</f>
        <v>6</v>
      </c>
    </row>
    <row r="35" spans="1:12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2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2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2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2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</sheetData>
  <sortState ref="A2:K32">
    <sortCondition ref="F2"/>
  </sortState>
  <mergeCells count="1">
    <mergeCell ref="A33:A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workbookViewId="0">
      <selection activeCell="L16" sqref="L16:L32"/>
    </sheetView>
  </sheetViews>
  <sheetFormatPr defaultRowHeight="15" x14ac:dyDescent="0.25"/>
  <cols>
    <col min="1" max="1" width="17.7109375" bestFit="1" customWidth="1"/>
    <col min="2" max="2" width="10.28515625" bestFit="1" customWidth="1"/>
    <col min="3" max="3" width="14.28515625" bestFit="1" customWidth="1"/>
    <col min="4" max="4" width="12" bestFit="1" customWidth="1"/>
    <col min="5" max="5" width="11.85546875" bestFit="1" customWidth="1"/>
    <col min="6" max="6" width="7.28515625" bestFit="1" customWidth="1"/>
    <col min="7" max="7" width="13.140625" bestFit="1" customWidth="1"/>
    <col min="8" max="8" width="10.5703125" bestFit="1" customWidth="1"/>
    <col min="9" max="9" width="11.85546875" bestFit="1" customWidth="1"/>
    <col min="10" max="10" width="14.5703125" bestFit="1" customWidth="1"/>
    <col min="11" max="11" width="15.85546875" bestFit="1" customWidth="1"/>
    <col min="12" max="12" width="19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2" t="s">
        <v>107</v>
      </c>
    </row>
    <row r="2" spans="1:12" x14ac:dyDescent="0.25">
      <c r="A2" s="3" t="s">
        <v>65</v>
      </c>
      <c r="B2" s="3" t="s">
        <v>12</v>
      </c>
      <c r="C2" s="4" t="s">
        <v>73</v>
      </c>
      <c r="D2" s="3">
        <v>0.68000000715255704</v>
      </c>
      <c r="E2" s="3">
        <v>11</v>
      </c>
      <c r="F2" s="3" t="s">
        <v>14</v>
      </c>
      <c r="G2" s="3">
        <v>8</v>
      </c>
      <c r="H2" s="3">
        <v>6.9</v>
      </c>
      <c r="I2" s="3">
        <v>26.2</v>
      </c>
      <c r="J2" s="3">
        <v>39.1</v>
      </c>
      <c r="K2" s="3">
        <v>9.31</v>
      </c>
      <c r="L2" s="13" t="s">
        <v>108</v>
      </c>
    </row>
    <row r="3" spans="1:12" x14ac:dyDescent="0.25">
      <c r="A3" s="3" t="s">
        <v>65</v>
      </c>
      <c r="B3" s="3" t="s">
        <v>12</v>
      </c>
      <c r="C3" s="4" t="s">
        <v>74</v>
      </c>
      <c r="D3" s="3">
        <v>0.20000000298023199</v>
      </c>
      <c r="E3" s="3">
        <v>12</v>
      </c>
      <c r="F3" s="3" t="s">
        <v>14</v>
      </c>
      <c r="G3" s="3">
        <v>11</v>
      </c>
      <c r="H3" s="3">
        <v>6.5</v>
      </c>
      <c r="I3" s="3">
        <v>32.6</v>
      </c>
      <c r="J3" s="3">
        <v>48.8</v>
      </c>
      <c r="K3" s="3">
        <v>8.36</v>
      </c>
      <c r="L3" s="13" t="s">
        <v>108</v>
      </c>
    </row>
    <row r="4" spans="1:12" x14ac:dyDescent="0.25">
      <c r="A4" s="3" t="s">
        <v>65</v>
      </c>
      <c r="B4" s="3" t="s">
        <v>12</v>
      </c>
      <c r="C4" s="4" t="s">
        <v>75</v>
      </c>
      <c r="D4" s="3">
        <v>0.77999997138977095</v>
      </c>
      <c r="E4" s="3">
        <v>1</v>
      </c>
      <c r="F4" s="3" t="s">
        <v>14</v>
      </c>
      <c r="G4" s="3">
        <v>12</v>
      </c>
      <c r="H4" s="3">
        <v>7.1</v>
      </c>
      <c r="I4" s="3">
        <v>22</v>
      </c>
      <c r="J4" s="3">
        <v>32.799999999999997</v>
      </c>
      <c r="K4" s="3">
        <v>6.67</v>
      </c>
      <c r="L4" s="13" t="s">
        <v>108</v>
      </c>
    </row>
    <row r="5" spans="1:12" x14ac:dyDescent="0.25">
      <c r="A5" s="3" t="s">
        <v>65</v>
      </c>
      <c r="B5" s="3" t="s">
        <v>12</v>
      </c>
      <c r="C5" s="4" t="s">
        <v>76</v>
      </c>
      <c r="D5" s="3">
        <v>1</v>
      </c>
      <c r="E5" s="3">
        <v>2</v>
      </c>
      <c r="F5" s="3" t="s">
        <v>14</v>
      </c>
      <c r="G5" s="3">
        <v>10</v>
      </c>
      <c r="H5" s="3">
        <v>7.2</v>
      </c>
      <c r="I5" s="3">
        <v>19.7</v>
      </c>
      <c r="J5" s="3">
        <v>29.5</v>
      </c>
      <c r="K5" s="3">
        <v>7.21</v>
      </c>
      <c r="L5" s="13" t="s">
        <v>108</v>
      </c>
    </row>
    <row r="6" spans="1:12" x14ac:dyDescent="0.25">
      <c r="A6" s="3" t="s">
        <v>65</v>
      </c>
      <c r="B6" s="3" t="s">
        <v>12</v>
      </c>
      <c r="C6" s="4" t="s">
        <v>13</v>
      </c>
      <c r="D6" s="3">
        <v>0.82999998331069902</v>
      </c>
      <c r="E6" s="3">
        <v>3</v>
      </c>
      <c r="F6" s="3" t="s">
        <v>14</v>
      </c>
      <c r="G6" s="3">
        <v>12</v>
      </c>
      <c r="H6" s="3">
        <v>7.1</v>
      </c>
      <c r="I6" s="3">
        <v>22</v>
      </c>
      <c r="J6" s="3">
        <v>32.799999999999997</v>
      </c>
      <c r="K6" s="3">
        <v>6.67</v>
      </c>
      <c r="L6" s="13" t="s">
        <v>108</v>
      </c>
    </row>
    <row r="7" spans="1:12" x14ac:dyDescent="0.25">
      <c r="A7" s="3" t="s">
        <v>65</v>
      </c>
      <c r="B7" s="3" t="s">
        <v>12</v>
      </c>
      <c r="C7" s="4" t="s">
        <v>81</v>
      </c>
      <c r="D7" s="3">
        <v>0.140000000596046</v>
      </c>
      <c r="E7" s="3">
        <v>11</v>
      </c>
      <c r="F7" s="3" t="s">
        <v>14</v>
      </c>
      <c r="G7" s="3">
        <v>14</v>
      </c>
      <c r="H7" s="3">
        <v>7.1</v>
      </c>
      <c r="I7" s="3">
        <v>22</v>
      </c>
      <c r="J7" s="3">
        <v>32.799999999999997</v>
      </c>
      <c r="K7" s="3">
        <v>5.86</v>
      </c>
      <c r="L7" s="13" t="s">
        <v>108</v>
      </c>
    </row>
    <row r="8" spans="1:12" x14ac:dyDescent="0.25">
      <c r="A8" s="3" t="s">
        <v>65</v>
      </c>
      <c r="B8" s="3" t="s">
        <v>12</v>
      </c>
      <c r="C8" s="4" t="s">
        <v>82</v>
      </c>
      <c r="D8" s="3">
        <v>3.9999999105930301E-2</v>
      </c>
      <c r="E8" s="3">
        <v>12</v>
      </c>
      <c r="F8" s="3" t="s">
        <v>14</v>
      </c>
      <c r="G8" s="3">
        <v>8</v>
      </c>
      <c r="H8" s="3">
        <v>6.8</v>
      </c>
      <c r="I8" s="3">
        <v>28.1</v>
      </c>
      <c r="J8" s="3">
        <v>42</v>
      </c>
      <c r="K8" s="3">
        <v>9.58</v>
      </c>
      <c r="L8" s="13" t="s">
        <v>108</v>
      </c>
    </row>
    <row r="9" spans="1:12" x14ac:dyDescent="0.25">
      <c r="A9" s="3" t="s">
        <v>65</v>
      </c>
      <c r="B9" s="3" t="s">
        <v>12</v>
      </c>
      <c r="C9" s="4" t="s">
        <v>25</v>
      </c>
      <c r="D9" s="3">
        <v>0.81000000238418601</v>
      </c>
      <c r="E9" s="3">
        <v>1</v>
      </c>
      <c r="F9" s="3" t="s">
        <v>14</v>
      </c>
      <c r="G9" s="3">
        <v>6</v>
      </c>
      <c r="H9" s="3">
        <v>7</v>
      </c>
      <c r="I9" s="3">
        <v>24.1</v>
      </c>
      <c r="J9" s="3">
        <v>36.1</v>
      </c>
      <c r="K9" s="3">
        <v>9.6</v>
      </c>
      <c r="L9" s="13" t="s">
        <v>108</v>
      </c>
    </row>
    <row r="10" spans="1:12" x14ac:dyDescent="0.25">
      <c r="A10" s="3" t="s">
        <v>65</v>
      </c>
      <c r="B10" s="3" t="s">
        <v>12</v>
      </c>
      <c r="C10" s="4" t="s">
        <v>83</v>
      </c>
      <c r="D10" s="3">
        <v>3.0799999237060498</v>
      </c>
      <c r="E10" s="3">
        <v>2</v>
      </c>
      <c r="F10" s="3" t="s">
        <v>14</v>
      </c>
      <c r="G10" s="3">
        <v>12</v>
      </c>
      <c r="H10" s="3">
        <v>7.2</v>
      </c>
      <c r="I10" s="3">
        <v>19.7</v>
      </c>
      <c r="J10" s="3">
        <v>29.5</v>
      </c>
      <c r="K10" s="3">
        <v>6.34</v>
      </c>
      <c r="L10" s="13" t="s">
        <v>108</v>
      </c>
    </row>
    <row r="11" spans="1:12" x14ac:dyDescent="0.25">
      <c r="A11" s="3" t="s">
        <v>65</v>
      </c>
      <c r="B11" s="3" t="s">
        <v>12</v>
      </c>
      <c r="C11" s="4" t="s">
        <v>84</v>
      </c>
      <c r="D11" s="3">
        <v>0.18999999761581399</v>
      </c>
      <c r="E11" s="3">
        <v>3</v>
      </c>
      <c r="F11" s="3" t="s">
        <v>14</v>
      </c>
      <c r="G11" s="3">
        <v>15</v>
      </c>
      <c r="H11" s="3">
        <v>7</v>
      </c>
      <c r="I11" s="3">
        <v>24.1</v>
      </c>
      <c r="J11" s="3">
        <v>36.1</v>
      </c>
      <c r="K11" s="3">
        <v>5.73</v>
      </c>
      <c r="L11" s="13" t="s">
        <v>108</v>
      </c>
    </row>
    <row r="12" spans="1:12" x14ac:dyDescent="0.25">
      <c r="A12" s="3" t="s">
        <v>65</v>
      </c>
      <c r="B12" s="3" t="s">
        <v>12</v>
      </c>
      <c r="C12" s="4" t="s">
        <v>88</v>
      </c>
      <c r="D12" s="3">
        <v>0.18000000715255701</v>
      </c>
      <c r="E12" s="3">
        <v>11</v>
      </c>
      <c r="F12" s="3" t="s">
        <v>14</v>
      </c>
      <c r="G12" s="3">
        <v>12</v>
      </c>
      <c r="H12" s="3">
        <v>7.3</v>
      </c>
      <c r="I12" s="3">
        <v>17.5</v>
      </c>
      <c r="J12" s="3">
        <v>26.2</v>
      </c>
      <c r="K12" s="3">
        <v>5.97</v>
      </c>
      <c r="L12" s="13" t="s">
        <v>108</v>
      </c>
    </row>
    <row r="13" spans="1:12" x14ac:dyDescent="0.25">
      <c r="A13" s="3" t="s">
        <v>65</v>
      </c>
      <c r="B13" s="3" t="s">
        <v>12</v>
      </c>
      <c r="C13" s="4" t="s">
        <v>89</v>
      </c>
      <c r="D13" s="3">
        <v>0.60000002384185802</v>
      </c>
      <c r="E13" s="3">
        <v>12</v>
      </c>
      <c r="F13" s="3" t="s">
        <v>14</v>
      </c>
      <c r="G13" s="3">
        <v>9</v>
      </c>
      <c r="H13" s="3">
        <v>7.2</v>
      </c>
      <c r="I13" s="3">
        <v>19.7</v>
      </c>
      <c r="J13" s="3">
        <v>29.5</v>
      </c>
      <c r="K13" s="3">
        <v>7.69</v>
      </c>
      <c r="L13" s="13" t="s">
        <v>108</v>
      </c>
    </row>
    <row r="14" spans="1:12" x14ac:dyDescent="0.25">
      <c r="A14" s="3" t="s">
        <v>65</v>
      </c>
      <c r="B14" s="3" t="s">
        <v>12</v>
      </c>
      <c r="C14" s="4" t="s">
        <v>90</v>
      </c>
      <c r="D14" s="3">
        <v>2.9999999329447701E-2</v>
      </c>
      <c r="E14" s="3">
        <v>1</v>
      </c>
      <c r="F14" s="3" t="s">
        <v>14</v>
      </c>
      <c r="G14" s="3">
        <v>8</v>
      </c>
      <c r="H14" s="3">
        <v>6.7</v>
      </c>
      <c r="I14" s="3">
        <v>29.8</v>
      </c>
      <c r="J14" s="3">
        <v>44.6</v>
      </c>
      <c r="K14" s="3">
        <v>9.81</v>
      </c>
      <c r="L14" s="13" t="s">
        <v>108</v>
      </c>
    </row>
    <row r="15" spans="1:12" x14ac:dyDescent="0.25">
      <c r="A15" s="3" t="s">
        <v>65</v>
      </c>
      <c r="B15" s="3" t="s">
        <v>12</v>
      </c>
      <c r="C15" s="4" t="s">
        <v>91</v>
      </c>
      <c r="D15" s="3">
        <v>0.69999998807907104</v>
      </c>
      <c r="E15" s="3">
        <v>3</v>
      </c>
      <c r="F15" s="3" t="s">
        <v>14</v>
      </c>
      <c r="G15" s="3">
        <v>14</v>
      </c>
      <c r="H15" s="3">
        <v>6.7</v>
      </c>
      <c r="I15" s="3">
        <v>29.8</v>
      </c>
      <c r="J15" s="3">
        <v>44.6</v>
      </c>
      <c r="K15" s="3">
        <v>6.66</v>
      </c>
      <c r="L15" s="13" t="s">
        <v>108</v>
      </c>
    </row>
    <row r="16" spans="1:12" x14ac:dyDescent="0.25">
      <c r="A16" s="5" t="s">
        <v>65</v>
      </c>
      <c r="B16" s="5" t="s">
        <v>12</v>
      </c>
      <c r="C16" s="6" t="s">
        <v>66</v>
      </c>
      <c r="D16" s="5">
        <v>0.104999996721745</v>
      </c>
      <c r="E16" s="5">
        <v>4</v>
      </c>
      <c r="F16" s="5" t="s">
        <v>16</v>
      </c>
      <c r="G16" s="5">
        <v>14</v>
      </c>
      <c r="H16" s="5">
        <v>7</v>
      </c>
      <c r="I16" s="5">
        <v>24.1</v>
      </c>
      <c r="J16" s="5">
        <v>36.1</v>
      </c>
      <c r="K16" s="5">
        <v>5.91</v>
      </c>
      <c r="L16" s="13" t="str">
        <f>IF(D16&gt;K16, "Exceeds", "Attains")</f>
        <v>Attains</v>
      </c>
    </row>
    <row r="17" spans="1:12" x14ac:dyDescent="0.25">
      <c r="A17" s="5" t="s">
        <v>65</v>
      </c>
      <c r="B17" s="5" t="s">
        <v>12</v>
      </c>
      <c r="C17" s="6" t="s">
        <v>67</v>
      </c>
      <c r="D17" s="5">
        <v>0.129999995231628</v>
      </c>
      <c r="E17" s="5">
        <v>5</v>
      </c>
      <c r="F17" s="5" t="s">
        <v>16</v>
      </c>
      <c r="G17" s="5">
        <v>26</v>
      </c>
      <c r="H17" s="5">
        <v>7.3</v>
      </c>
      <c r="I17" s="5">
        <v>17.5</v>
      </c>
      <c r="J17" s="5">
        <v>26.2</v>
      </c>
      <c r="K17" s="5">
        <v>2.42</v>
      </c>
      <c r="L17" s="13" t="str">
        <f t="shared" ref="L17:L32" si="0">IF(D17&gt;K17, "Exceeds", "Attains")</f>
        <v>Attains</v>
      </c>
    </row>
    <row r="18" spans="1:12" x14ac:dyDescent="0.25">
      <c r="A18" s="5" t="s">
        <v>65</v>
      </c>
      <c r="B18" s="5" t="s">
        <v>12</v>
      </c>
      <c r="C18" s="6" t="s">
        <v>68</v>
      </c>
      <c r="D18" s="5">
        <v>0.18999999761581399</v>
      </c>
      <c r="E18" s="5">
        <v>6</v>
      </c>
      <c r="F18" s="5" t="s">
        <v>16</v>
      </c>
      <c r="G18" s="5">
        <v>29</v>
      </c>
      <c r="H18" s="5">
        <v>6.8</v>
      </c>
      <c r="I18" s="5">
        <v>28.1</v>
      </c>
      <c r="J18" s="5">
        <v>42</v>
      </c>
      <c r="K18" s="5">
        <v>2.3199999999999998</v>
      </c>
      <c r="L18" s="13" t="str">
        <f t="shared" si="0"/>
        <v>Attains</v>
      </c>
    </row>
    <row r="19" spans="1:12" x14ac:dyDescent="0.25">
      <c r="A19" s="5" t="s">
        <v>65</v>
      </c>
      <c r="B19" s="5" t="s">
        <v>12</v>
      </c>
      <c r="C19" s="6" t="s">
        <v>69</v>
      </c>
      <c r="D19" s="5">
        <v>5.0000000745058101E-2</v>
      </c>
      <c r="E19" s="5">
        <v>7</v>
      </c>
      <c r="F19" s="5" t="s">
        <v>16</v>
      </c>
      <c r="G19" s="5">
        <v>28</v>
      </c>
      <c r="H19" s="5">
        <v>7.1</v>
      </c>
      <c r="I19" s="5">
        <v>22</v>
      </c>
      <c r="J19" s="5">
        <v>32.799999999999997</v>
      </c>
      <c r="K19" s="5">
        <v>2.38</v>
      </c>
      <c r="L19" s="13" t="str">
        <f t="shared" si="0"/>
        <v>Attains</v>
      </c>
    </row>
    <row r="20" spans="1:12" x14ac:dyDescent="0.25">
      <c r="A20" s="5" t="s">
        <v>65</v>
      </c>
      <c r="B20" s="5" t="s">
        <v>12</v>
      </c>
      <c r="C20" s="6" t="s">
        <v>70</v>
      </c>
      <c r="D20" s="5">
        <v>0.17000000178813901</v>
      </c>
      <c r="E20" s="5">
        <v>8</v>
      </c>
      <c r="F20" s="5" t="s">
        <v>16</v>
      </c>
      <c r="G20" s="5">
        <v>28</v>
      </c>
      <c r="H20" s="5">
        <v>7.6</v>
      </c>
      <c r="I20" s="5">
        <v>11.4</v>
      </c>
      <c r="J20" s="5">
        <v>17</v>
      </c>
      <c r="K20" s="5">
        <v>1.67</v>
      </c>
      <c r="L20" s="13" t="str">
        <f t="shared" si="0"/>
        <v>Attains</v>
      </c>
    </row>
    <row r="21" spans="1:12" x14ac:dyDescent="0.25">
      <c r="A21" s="5" t="s">
        <v>65</v>
      </c>
      <c r="B21" s="5" t="s">
        <v>12</v>
      </c>
      <c r="C21" s="6" t="s">
        <v>71</v>
      </c>
      <c r="D21" s="5">
        <v>9.00000035762787E-2</v>
      </c>
      <c r="E21" s="5">
        <v>9</v>
      </c>
      <c r="F21" s="5" t="s">
        <v>16</v>
      </c>
      <c r="G21" s="5">
        <v>24</v>
      </c>
      <c r="H21" s="5">
        <v>7.7</v>
      </c>
      <c r="I21" s="5">
        <v>9.65</v>
      </c>
      <c r="J21" s="5">
        <v>14.4</v>
      </c>
      <c r="K21" s="5">
        <v>1.94</v>
      </c>
      <c r="L21" s="13" t="str">
        <f t="shared" si="0"/>
        <v>Attains</v>
      </c>
    </row>
    <row r="22" spans="1:12" x14ac:dyDescent="0.25">
      <c r="A22" s="5" t="s">
        <v>65</v>
      </c>
      <c r="B22" s="5" t="s">
        <v>12</v>
      </c>
      <c r="C22" s="6" t="s">
        <v>72</v>
      </c>
      <c r="D22" s="5">
        <v>0.119999997317791</v>
      </c>
      <c r="E22" s="5">
        <v>10</v>
      </c>
      <c r="F22" s="5" t="s">
        <v>16</v>
      </c>
      <c r="G22" s="5">
        <v>16</v>
      </c>
      <c r="H22" s="5">
        <v>7.3</v>
      </c>
      <c r="I22" s="5">
        <v>17.5</v>
      </c>
      <c r="J22" s="5">
        <v>26.2</v>
      </c>
      <c r="K22" s="5">
        <v>4.6100000000000003</v>
      </c>
      <c r="L22" s="13" t="str">
        <f t="shared" si="0"/>
        <v>Attains</v>
      </c>
    </row>
    <row r="23" spans="1:12" x14ac:dyDescent="0.25">
      <c r="A23" s="5" t="s">
        <v>65</v>
      </c>
      <c r="B23" s="5" t="s">
        <v>12</v>
      </c>
      <c r="C23" s="6" t="s">
        <v>77</v>
      </c>
      <c r="D23" s="5">
        <v>1.6900000572204601</v>
      </c>
      <c r="E23" s="5">
        <v>4</v>
      </c>
      <c r="F23" s="5" t="s">
        <v>16</v>
      </c>
      <c r="G23" s="5">
        <v>19</v>
      </c>
      <c r="H23" s="5">
        <v>6.7</v>
      </c>
      <c r="I23" s="5">
        <v>29.8</v>
      </c>
      <c r="J23" s="5">
        <v>44.6</v>
      </c>
      <c r="K23" s="5">
        <v>5.52</v>
      </c>
      <c r="L23" s="13" t="str">
        <f t="shared" si="0"/>
        <v>Attains</v>
      </c>
    </row>
    <row r="24" spans="1:12" x14ac:dyDescent="0.25">
      <c r="A24" s="5" t="s">
        <v>65</v>
      </c>
      <c r="B24" s="5" t="s">
        <v>12</v>
      </c>
      <c r="C24" s="6" t="s">
        <v>17</v>
      </c>
      <c r="D24" s="5">
        <v>0.239999994635582</v>
      </c>
      <c r="E24" s="5">
        <v>5</v>
      </c>
      <c r="F24" s="5" t="s">
        <v>16</v>
      </c>
      <c r="G24" s="5">
        <v>20</v>
      </c>
      <c r="H24" s="5">
        <v>7</v>
      </c>
      <c r="I24" s="5">
        <v>24.1</v>
      </c>
      <c r="J24" s="5">
        <v>36.1</v>
      </c>
      <c r="K24" s="5">
        <v>4.1500000000000004</v>
      </c>
      <c r="L24" s="13" t="str">
        <f t="shared" si="0"/>
        <v>Attains</v>
      </c>
    </row>
    <row r="25" spans="1:12" x14ac:dyDescent="0.25">
      <c r="A25" s="5" t="s">
        <v>65</v>
      </c>
      <c r="B25" s="5" t="s">
        <v>12</v>
      </c>
      <c r="C25" s="6" t="s">
        <v>78</v>
      </c>
      <c r="D25" s="5">
        <v>0.40000000596046398</v>
      </c>
      <c r="E25" s="5">
        <v>7</v>
      </c>
      <c r="F25" s="5" t="s">
        <v>16</v>
      </c>
      <c r="G25" s="5">
        <v>26</v>
      </c>
      <c r="H25" s="5">
        <v>6.9</v>
      </c>
      <c r="I25" s="5">
        <v>26.2</v>
      </c>
      <c r="J25" s="5">
        <v>39.1</v>
      </c>
      <c r="K25" s="5">
        <v>2.92</v>
      </c>
      <c r="L25" s="13" t="str">
        <f t="shared" si="0"/>
        <v>Attains</v>
      </c>
    </row>
    <row r="26" spans="1:12" x14ac:dyDescent="0.25">
      <c r="A26" s="5" t="s">
        <v>65</v>
      </c>
      <c r="B26" s="5" t="s">
        <v>12</v>
      </c>
      <c r="C26" s="6" t="s">
        <v>79</v>
      </c>
      <c r="D26" s="5">
        <v>3.0599999427795401</v>
      </c>
      <c r="E26" s="5">
        <v>9</v>
      </c>
      <c r="F26" s="5" t="s">
        <v>16</v>
      </c>
      <c r="G26" s="5">
        <v>26</v>
      </c>
      <c r="H26" s="5">
        <v>7.2</v>
      </c>
      <c r="I26" s="5">
        <v>19.7</v>
      </c>
      <c r="J26" s="5">
        <v>29.5</v>
      </c>
      <c r="K26" s="5">
        <v>2.57</v>
      </c>
      <c r="L26" s="13" t="str">
        <f t="shared" si="0"/>
        <v>Exceeds</v>
      </c>
    </row>
    <row r="27" spans="1:12" x14ac:dyDescent="0.25">
      <c r="A27" s="5" t="s">
        <v>65</v>
      </c>
      <c r="B27" s="5" t="s">
        <v>12</v>
      </c>
      <c r="C27" s="6" t="s">
        <v>80</v>
      </c>
      <c r="D27" s="5">
        <v>2.2999999523162802</v>
      </c>
      <c r="E27" s="5">
        <v>10</v>
      </c>
      <c r="F27" s="5" t="s">
        <v>16</v>
      </c>
      <c r="G27" s="5">
        <v>24</v>
      </c>
      <c r="H27" s="5">
        <v>7.3</v>
      </c>
      <c r="I27" s="5">
        <v>17.5</v>
      </c>
      <c r="J27" s="5">
        <v>26.2</v>
      </c>
      <c r="K27" s="5">
        <v>2.76</v>
      </c>
      <c r="L27" s="13" t="str">
        <f t="shared" si="0"/>
        <v>Attains</v>
      </c>
    </row>
    <row r="28" spans="1:12" x14ac:dyDescent="0.25">
      <c r="A28" s="5" t="s">
        <v>65</v>
      </c>
      <c r="B28" s="5" t="s">
        <v>12</v>
      </c>
      <c r="C28" s="6" t="s">
        <v>29</v>
      </c>
      <c r="D28" s="5">
        <v>0.28999999165535001</v>
      </c>
      <c r="E28" s="5">
        <v>5</v>
      </c>
      <c r="F28" s="5" t="s">
        <v>16</v>
      </c>
      <c r="G28" s="5">
        <v>18</v>
      </c>
      <c r="H28" s="5">
        <v>7</v>
      </c>
      <c r="I28" s="5">
        <v>24.1</v>
      </c>
      <c r="J28" s="5">
        <v>36.1</v>
      </c>
      <c r="K28" s="5">
        <v>4.72</v>
      </c>
      <c r="L28" s="13" t="str">
        <f t="shared" si="0"/>
        <v>Attains</v>
      </c>
    </row>
    <row r="29" spans="1:12" x14ac:dyDescent="0.25">
      <c r="A29" s="5" t="s">
        <v>65</v>
      </c>
      <c r="B29" s="5" t="s">
        <v>12</v>
      </c>
      <c r="C29" s="6" t="s">
        <v>85</v>
      </c>
      <c r="D29" s="5">
        <v>0.82999998331069902</v>
      </c>
      <c r="E29" s="5">
        <v>6</v>
      </c>
      <c r="F29" s="5" t="s">
        <v>16</v>
      </c>
      <c r="G29" s="5">
        <v>27</v>
      </c>
      <c r="H29" s="5">
        <v>7.1</v>
      </c>
      <c r="I29" s="5">
        <v>22</v>
      </c>
      <c r="J29" s="5">
        <v>32.799999999999997</v>
      </c>
      <c r="K29" s="5">
        <v>2.38</v>
      </c>
      <c r="L29" s="13" t="str">
        <f t="shared" si="0"/>
        <v>Attains</v>
      </c>
    </row>
    <row r="30" spans="1:12" x14ac:dyDescent="0.25">
      <c r="A30" s="5" t="s">
        <v>65</v>
      </c>
      <c r="B30" s="5" t="s">
        <v>12</v>
      </c>
      <c r="C30" s="6" t="s">
        <v>86</v>
      </c>
      <c r="D30" s="5">
        <v>1.9900000095367401</v>
      </c>
      <c r="E30" s="5">
        <v>7</v>
      </c>
      <c r="F30" s="5" t="s">
        <v>16</v>
      </c>
      <c r="G30" s="5">
        <v>27</v>
      </c>
      <c r="H30" s="5">
        <v>6.9</v>
      </c>
      <c r="I30" s="5">
        <v>26.2</v>
      </c>
      <c r="J30" s="5">
        <v>39.1</v>
      </c>
      <c r="K30" s="5">
        <v>2.57</v>
      </c>
      <c r="L30" s="13" t="str">
        <f t="shared" si="0"/>
        <v>Attains</v>
      </c>
    </row>
    <row r="31" spans="1:12" x14ac:dyDescent="0.25">
      <c r="A31" s="5" t="s">
        <v>65</v>
      </c>
      <c r="B31" s="5" t="s">
        <v>12</v>
      </c>
      <c r="C31" s="6" t="s">
        <v>31</v>
      </c>
      <c r="D31" s="5">
        <v>3.3199999332428001</v>
      </c>
      <c r="E31" s="5">
        <v>8</v>
      </c>
      <c r="F31" s="5" t="s">
        <v>16</v>
      </c>
      <c r="G31" s="5">
        <v>27</v>
      </c>
      <c r="H31" s="5">
        <v>7.2</v>
      </c>
      <c r="I31" s="5">
        <v>19.7</v>
      </c>
      <c r="J31" s="5">
        <v>29.5</v>
      </c>
      <c r="K31" s="5">
        <v>2.2599999999999998</v>
      </c>
      <c r="L31" s="13" t="str">
        <f t="shared" si="0"/>
        <v>Exceeds</v>
      </c>
    </row>
    <row r="32" spans="1:12" x14ac:dyDescent="0.25">
      <c r="A32" s="5" t="s">
        <v>65</v>
      </c>
      <c r="B32" s="5" t="s">
        <v>12</v>
      </c>
      <c r="C32" s="6" t="s">
        <v>87</v>
      </c>
      <c r="D32" s="5">
        <v>0.20999999344348899</v>
      </c>
      <c r="E32" s="5">
        <v>9</v>
      </c>
      <c r="F32" s="5" t="s">
        <v>16</v>
      </c>
      <c r="G32" s="5">
        <v>18</v>
      </c>
      <c r="H32" s="5">
        <v>7.1</v>
      </c>
      <c r="I32" s="5">
        <v>22</v>
      </c>
      <c r="J32" s="5">
        <v>32.799999999999997</v>
      </c>
      <c r="K32" s="5">
        <v>4.53</v>
      </c>
      <c r="L32" s="13" t="str">
        <f t="shared" si="0"/>
        <v>Attains</v>
      </c>
    </row>
    <row r="33" spans="1:1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2" x14ac:dyDescent="0.25">
      <c r="A34" s="7" t="s">
        <v>106</v>
      </c>
      <c r="B34" s="2"/>
      <c r="C34" s="2"/>
      <c r="D34" s="2"/>
      <c r="E34" s="2"/>
      <c r="F34" s="2"/>
      <c r="G34" s="2"/>
      <c r="H34" s="2"/>
      <c r="I34" s="2"/>
      <c r="J34" s="2"/>
      <c r="K34" s="15" t="s">
        <v>111</v>
      </c>
      <c r="L34" s="11">
        <f>COUNTIF(L16:L32, "Exceeds")</f>
        <v>2</v>
      </c>
    </row>
    <row r="35" spans="1:12" x14ac:dyDescent="0.25">
      <c r="A35" s="7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2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2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2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2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</sheetData>
  <sortState ref="A2:K32">
    <sortCondition ref="F2"/>
  </sortState>
  <mergeCells count="1">
    <mergeCell ref="A34:A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A2" sqref="A2"/>
    </sheetView>
  </sheetViews>
  <sheetFormatPr defaultRowHeight="15" x14ac:dyDescent="0.25"/>
  <cols>
    <col min="1" max="1" width="17.7109375" bestFit="1" customWidth="1"/>
    <col min="2" max="2" width="10.28515625" bestFit="1" customWidth="1"/>
    <col min="3" max="3" width="14.28515625" bestFit="1" customWidth="1"/>
    <col min="4" max="4" width="12" bestFit="1" customWidth="1"/>
    <col min="5" max="5" width="11.85546875" bestFit="1" customWidth="1"/>
    <col min="6" max="6" width="7.28515625" bestFit="1" customWidth="1"/>
    <col min="7" max="7" width="13.140625" bestFit="1" customWidth="1"/>
    <col min="8" max="8" width="10.5703125" bestFit="1" customWidth="1"/>
    <col min="9" max="9" width="11.85546875" bestFit="1" customWidth="1"/>
    <col min="10" max="10" width="14.5703125" bestFit="1" customWidth="1"/>
    <col min="11" max="11" width="15.85546875" bestFit="1" customWidth="1"/>
    <col min="12" max="12" width="19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2" t="s">
        <v>107</v>
      </c>
    </row>
    <row r="2" spans="1:12" x14ac:dyDescent="0.25">
      <c r="A2" s="3" t="s">
        <v>92</v>
      </c>
      <c r="B2" s="3" t="s">
        <v>12</v>
      </c>
      <c r="C2" s="4" t="s">
        <v>95</v>
      </c>
      <c r="D2" s="3">
        <v>0.129999995231628</v>
      </c>
      <c r="E2" s="3">
        <v>12</v>
      </c>
      <c r="F2" s="3" t="s">
        <v>14</v>
      </c>
      <c r="G2" s="3">
        <v>10</v>
      </c>
      <c r="H2" s="3">
        <v>6.6</v>
      </c>
      <c r="I2" s="3">
        <v>31.3</v>
      </c>
      <c r="J2" s="3">
        <v>46.8</v>
      </c>
      <c r="K2" s="3">
        <v>8.7899999999999991</v>
      </c>
      <c r="L2" s="13" t="s">
        <v>108</v>
      </c>
    </row>
    <row r="3" spans="1:12" x14ac:dyDescent="0.25">
      <c r="A3" s="3" t="s">
        <v>92</v>
      </c>
      <c r="B3" s="3" t="s">
        <v>12</v>
      </c>
      <c r="C3" s="4" t="s">
        <v>96</v>
      </c>
      <c r="D3" s="3">
        <v>3.9999999105930301E-2</v>
      </c>
      <c r="E3" s="3">
        <v>3</v>
      </c>
      <c r="F3" s="3" t="s">
        <v>14</v>
      </c>
      <c r="G3" s="3">
        <v>12</v>
      </c>
      <c r="H3" s="3">
        <v>6.9</v>
      </c>
      <c r="I3" s="3">
        <v>26.2</v>
      </c>
      <c r="J3" s="3">
        <v>39.1</v>
      </c>
      <c r="K3" s="3">
        <v>7.2</v>
      </c>
      <c r="L3" s="13" t="s">
        <v>108</v>
      </c>
    </row>
    <row r="4" spans="1:12" x14ac:dyDescent="0.25">
      <c r="A4" s="5" t="s">
        <v>92</v>
      </c>
      <c r="B4" s="5" t="s">
        <v>12</v>
      </c>
      <c r="C4" s="6" t="s">
        <v>93</v>
      </c>
      <c r="D4" s="5">
        <v>0.31499999761581399</v>
      </c>
      <c r="E4" s="5">
        <v>5</v>
      </c>
      <c r="F4" s="5" t="s">
        <v>16</v>
      </c>
      <c r="G4" s="5">
        <v>28</v>
      </c>
      <c r="H4" s="5">
        <v>9</v>
      </c>
      <c r="I4" s="5">
        <v>0.88500000000000001</v>
      </c>
      <c r="J4" s="5">
        <v>1.32</v>
      </c>
      <c r="K4" s="5">
        <v>0.20399999999999999</v>
      </c>
      <c r="L4" s="13" t="str">
        <f>IF(D4&gt;K4, "Exceeds", "Attains")</f>
        <v>Exceeds</v>
      </c>
    </row>
    <row r="5" spans="1:12" x14ac:dyDescent="0.25">
      <c r="A5" s="5" t="s">
        <v>92</v>
      </c>
      <c r="B5" s="5" t="s">
        <v>12</v>
      </c>
      <c r="C5" s="6" t="s">
        <v>94</v>
      </c>
      <c r="D5" s="5">
        <v>2.9999999329447701E-2</v>
      </c>
      <c r="E5" s="5">
        <v>8</v>
      </c>
      <c r="F5" s="5" t="s">
        <v>16</v>
      </c>
      <c r="G5" s="5">
        <v>30</v>
      </c>
      <c r="H5" s="5">
        <v>9</v>
      </c>
      <c r="I5" s="5">
        <v>0.88500000000000001</v>
      </c>
      <c r="J5" s="5">
        <v>1.32</v>
      </c>
      <c r="K5" s="5">
        <v>0.17899999999999999</v>
      </c>
      <c r="L5" s="13" t="str">
        <f t="shared" ref="L5:L7" si="0">IF(D5&gt;K5, "Exceeds", "Attains")</f>
        <v>Attains</v>
      </c>
    </row>
    <row r="6" spans="1:12" x14ac:dyDescent="0.25">
      <c r="A6" s="5" t="s">
        <v>92</v>
      </c>
      <c r="B6" s="5" t="s">
        <v>12</v>
      </c>
      <c r="C6" s="6" t="s">
        <v>97</v>
      </c>
      <c r="D6" s="5">
        <v>0.10000000149011599</v>
      </c>
      <c r="E6" s="5">
        <v>4</v>
      </c>
      <c r="F6" s="5" t="s">
        <v>16</v>
      </c>
      <c r="G6" s="5">
        <v>21</v>
      </c>
      <c r="H6" s="5">
        <v>7.4</v>
      </c>
      <c r="I6" s="5">
        <v>15.4</v>
      </c>
      <c r="J6" s="5">
        <v>23</v>
      </c>
      <c r="K6" s="5">
        <v>2.92</v>
      </c>
      <c r="L6" s="13" t="str">
        <f t="shared" si="0"/>
        <v>Attains</v>
      </c>
    </row>
    <row r="7" spans="1:12" x14ac:dyDescent="0.25">
      <c r="A7" s="5" t="s">
        <v>92</v>
      </c>
      <c r="B7" s="5" t="s">
        <v>12</v>
      </c>
      <c r="C7" s="6" t="s">
        <v>20</v>
      </c>
      <c r="D7" s="5">
        <v>0.61000001430511497</v>
      </c>
      <c r="E7" s="5">
        <v>8</v>
      </c>
      <c r="F7" s="5" t="s">
        <v>16</v>
      </c>
      <c r="G7" s="5">
        <v>30</v>
      </c>
      <c r="H7" s="5">
        <v>8.1</v>
      </c>
      <c r="I7" s="5">
        <v>4.6399999999999997</v>
      </c>
      <c r="J7" s="5">
        <v>6.95</v>
      </c>
      <c r="K7" s="5">
        <v>0.77300000000000002</v>
      </c>
      <c r="L7" s="13" t="str">
        <f t="shared" si="0"/>
        <v>Attains</v>
      </c>
    </row>
    <row r="8" spans="1:1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2" x14ac:dyDescent="0.25">
      <c r="A9" s="7" t="s">
        <v>106</v>
      </c>
      <c r="B9" s="2"/>
      <c r="C9" s="2"/>
      <c r="D9" s="2"/>
      <c r="E9" s="2"/>
      <c r="F9" s="2"/>
      <c r="G9" s="2"/>
      <c r="H9" s="2"/>
      <c r="I9" s="2"/>
      <c r="J9" s="2"/>
      <c r="K9" s="15" t="s">
        <v>111</v>
      </c>
      <c r="L9" s="11">
        <f>COUNTIF(L4:L7, "Exceeds")</f>
        <v>1</v>
      </c>
    </row>
    <row r="10" spans="1:12" x14ac:dyDescent="0.25">
      <c r="A10" s="7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2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2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</sheetData>
  <sortState ref="A2:K7">
    <sortCondition ref="F2"/>
  </sortState>
  <mergeCells count="1">
    <mergeCell ref="A9:A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A2" sqref="A2"/>
    </sheetView>
  </sheetViews>
  <sheetFormatPr defaultRowHeight="15" x14ac:dyDescent="0.25"/>
  <cols>
    <col min="1" max="1" width="17.7109375" bestFit="1" customWidth="1"/>
    <col min="2" max="2" width="10.28515625" bestFit="1" customWidth="1"/>
    <col min="3" max="3" width="14.28515625" bestFit="1" customWidth="1"/>
    <col min="4" max="4" width="12" bestFit="1" customWidth="1"/>
    <col min="5" max="5" width="11.85546875" bestFit="1" customWidth="1"/>
    <col min="6" max="6" width="7.28515625" bestFit="1" customWidth="1"/>
    <col min="7" max="7" width="13.140625" bestFit="1" customWidth="1"/>
    <col min="8" max="8" width="10.5703125" bestFit="1" customWidth="1"/>
    <col min="9" max="9" width="11.85546875" bestFit="1" customWidth="1"/>
    <col min="10" max="10" width="14.5703125" bestFit="1" customWidth="1"/>
    <col min="11" max="11" width="15.85546875" bestFit="1" customWidth="1"/>
    <col min="12" max="12" width="19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2" t="s">
        <v>107</v>
      </c>
    </row>
    <row r="2" spans="1:12" x14ac:dyDescent="0.25">
      <c r="A2" s="3" t="s">
        <v>98</v>
      </c>
      <c r="B2" s="3" t="s">
        <v>12</v>
      </c>
      <c r="C2" s="4" t="s">
        <v>74</v>
      </c>
      <c r="D2" s="3">
        <v>0.10000000149011599</v>
      </c>
      <c r="E2" s="3">
        <v>12</v>
      </c>
      <c r="F2" s="3" t="s">
        <v>14</v>
      </c>
      <c r="G2" s="3">
        <v>11</v>
      </c>
      <c r="H2" s="3">
        <v>6.6</v>
      </c>
      <c r="I2" s="3">
        <v>31.3</v>
      </c>
      <c r="J2" s="3">
        <v>46.8</v>
      </c>
      <c r="K2" s="3">
        <v>8.24</v>
      </c>
      <c r="L2" s="13" t="s">
        <v>108</v>
      </c>
    </row>
    <row r="3" spans="1:12" x14ac:dyDescent="0.25">
      <c r="A3" s="3" t="s">
        <v>98</v>
      </c>
      <c r="B3" s="3" t="s">
        <v>12</v>
      </c>
      <c r="C3" s="4" t="s">
        <v>101</v>
      </c>
      <c r="D3" s="3">
        <v>0.10000000149011599</v>
      </c>
      <c r="E3" s="3">
        <v>3</v>
      </c>
      <c r="F3" s="3" t="s">
        <v>14</v>
      </c>
      <c r="G3" s="3">
        <v>10</v>
      </c>
      <c r="H3" s="3">
        <v>7.2</v>
      </c>
      <c r="I3" s="3">
        <v>19.7</v>
      </c>
      <c r="J3" s="3">
        <v>29.5</v>
      </c>
      <c r="K3" s="3">
        <v>7.21</v>
      </c>
      <c r="L3" s="13" t="s">
        <v>108</v>
      </c>
    </row>
    <row r="4" spans="1:12" x14ac:dyDescent="0.25">
      <c r="A4" s="5" t="s">
        <v>98</v>
      </c>
      <c r="B4" s="5" t="s">
        <v>12</v>
      </c>
      <c r="C4" s="6" t="s">
        <v>99</v>
      </c>
      <c r="D4" s="5">
        <v>0.149000003933907</v>
      </c>
      <c r="E4" s="5">
        <v>5</v>
      </c>
      <c r="F4" s="5" t="s">
        <v>16</v>
      </c>
      <c r="G4" s="5">
        <v>26</v>
      </c>
      <c r="H4" s="5">
        <v>8.6</v>
      </c>
      <c r="I4" s="5">
        <v>1.77</v>
      </c>
      <c r="J4" s="5">
        <v>2.65</v>
      </c>
      <c r="K4" s="5">
        <v>0.439</v>
      </c>
      <c r="L4" s="13" t="str">
        <f>IF(D4&gt;K4, "Exceeds", "Attains")</f>
        <v>Attains</v>
      </c>
    </row>
    <row r="5" spans="1:12" x14ac:dyDescent="0.25">
      <c r="A5" s="5" t="s">
        <v>98</v>
      </c>
      <c r="B5" s="5" t="s">
        <v>12</v>
      </c>
      <c r="C5" s="6" t="s">
        <v>100</v>
      </c>
      <c r="D5" s="5">
        <v>0.55000001192092896</v>
      </c>
      <c r="E5" s="5">
        <v>8</v>
      </c>
      <c r="F5" s="5" t="s">
        <v>16</v>
      </c>
      <c r="G5" s="5">
        <v>30</v>
      </c>
      <c r="H5" s="5">
        <v>6.8</v>
      </c>
      <c r="I5" s="5">
        <v>28.1</v>
      </c>
      <c r="J5" s="5">
        <v>42</v>
      </c>
      <c r="K5" s="5">
        <v>2.3199999999999998</v>
      </c>
      <c r="L5" s="13" t="str">
        <f t="shared" ref="L5:L7" si="0">IF(D5&gt;K5, "Exceeds", "Attains")</f>
        <v>Attains</v>
      </c>
    </row>
    <row r="6" spans="1:12" x14ac:dyDescent="0.25">
      <c r="A6" s="5" t="s">
        <v>98</v>
      </c>
      <c r="B6" s="5" t="s">
        <v>12</v>
      </c>
      <c r="C6" s="6" t="s">
        <v>102</v>
      </c>
      <c r="D6" s="5">
        <v>0.119999997317791</v>
      </c>
      <c r="E6" s="5">
        <v>5</v>
      </c>
      <c r="F6" s="5" t="s">
        <v>16</v>
      </c>
      <c r="G6" s="5">
        <v>26</v>
      </c>
      <c r="H6" s="5">
        <v>7.6</v>
      </c>
      <c r="I6" s="5">
        <v>11.4</v>
      </c>
      <c r="J6" s="5">
        <v>17</v>
      </c>
      <c r="K6" s="5">
        <v>1.9</v>
      </c>
      <c r="L6" s="13" t="str">
        <f t="shared" si="0"/>
        <v>Attains</v>
      </c>
    </row>
    <row r="7" spans="1:12" x14ac:dyDescent="0.25">
      <c r="A7" s="5" t="s">
        <v>98</v>
      </c>
      <c r="B7" s="5" t="s">
        <v>12</v>
      </c>
      <c r="C7" s="6" t="s">
        <v>103</v>
      </c>
      <c r="D7" s="5">
        <v>0.479999989271164</v>
      </c>
      <c r="E7" s="5">
        <v>8</v>
      </c>
      <c r="F7" s="5" t="s">
        <v>16</v>
      </c>
      <c r="G7" s="5">
        <v>30</v>
      </c>
      <c r="H7" s="5">
        <v>8.4</v>
      </c>
      <c r="I7" s="5">
        <v>2.59</v>
      </c>
      <c r="J7" s="5">
        <v>3.88</v>
      </c>
      <c r="K7" s="5">
        <v>0.47499999999999998</v>
      </c>
      <c r="L7" s="13" t="str">
        <f t="shared" si="0"/>
        <v>Exceeds</v>
      </c>
    </row>
    <row r="8" spans="1:1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2" x14ac:dyDescent="0.25">
      <c r="A9" s="7" t="s">
        <v>106</v>
      </c>
      <c r="B9" s="2"/>
      <c r="C9" s="2"/>
      <c r="D9" s="2"/>
      <c r="E9" s="2"/>
      <c r="F9" s="2"/>
      <c r="G9" s="2"/>
      <c r="H9" s="2"/>
      <c r="I9" s="2"/>
      <c r="J9" s="2"/>
      <c r="K9" s="15" t="s">
        <v>111</v>
      </c>
      <c r="L9" s="11">
        <f>COUNTIF(L4:L7, "Exceeds")</f>
        <v>1</v>
      </c>
    </row>
    <row r="10" spans="1:12" x14ac:dyDescent="0.25">
      <c r="A10" s="7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2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2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</sheetData>
  <sortState ref="A2:K7">
    <sortCondition ref="F2"/>
  </sortState>
  <mergeCells count="1">
    <mergeCell ref="A9:A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A2" sqref="A2"/>
    </sheetView>
  </sheetViews>
  <sheetFormatPr defaultRowHeight="15" x14ac:dyDescent="0.25"/>
  <cols>
    <col min="1" max="1" width="17.7109375" bestFit="1" customWidth="1"/>
    <col min="2" max="2" width="10.28515625" bestFit="1" customWidth="1"/>
    <col min="3" max="3" width="14.28515625" bestFit="1" customWidth="1"/>
    <col min="4" max="4" width="12" bestFit="1" customWidth="1"/>
    <col min="5" max="5" width="11.85546875" bestFit="1" customWidth="1"/>
    <col min="6" max="6" width="7.28515625" bestFit="1" customWidth="1"/>
    <col min="7" max="7" width="13.140625" bestFit="1" customWidth="1"/>
    <col min="8" max="8" width="10.5703125" bestFit="1" customWidth="1"/>
    <col min="9" max="9" width="11.85546875" bestFit="1" customWidth="1"/>
    <col min="10" max="10" width="14.5703125" bestFit="1" customWidth="1"/>
    <col min="11" max="11" width="15.85546875" bestFit="1" customWidth="1"/>
    <col min="12" max="12" width="19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2" t="s">
        <v>107</v>
      </c>
    </row>
    <row r="2" spans="1:12" x14ac:dyDescent="0.25">
      <c r="A2" s="3" t="s">
        <v>104</v>
      </c>
      <c r="B2" s="3" t="s">
        <v>12</v>
      </c>
      <c r="C2" s="4" t="s">
        <v>95</v>
      </c>
      <c r="D2" s="3">
        <v>2.9999999329447701E-2</v>
      </c>
      <c r="E2" s="3">
        <v>12</v>
      </c>
      <c r="F2" s="3" t="s">
        <v>14</v>
      </c>
      <c r="G2" s="3">
        <v>11</v>
      </c>
      <c r="H2" s="3">
        <v>7</v>
      </c>
      <c r="I2" s="3">
        <v>24.1</v>
      </c>
      <c r="J2" s="3">
        <v>36.1</v>
      </c>
      <c r="K2" s="3">
        <v>7.41</v>
      </c>
      <c r="L2" s="13" t="s">
        <v>108</v>
      </c>
    </row>
    <row r="3" spans="1:12" x14ac:dyDescent="0.25">
      <c r="A3" s="3" t="s">
        <v>104</v>
      </c>
      <c r="B3" s="3" t="s">
        <v>12</v>
      </c>
      <c r="C3" s="4" t="s">
        <v>96</v>
      </c>
      <c r="D3" s="3">
        <v>3.9999999105930301E-2</v>
      </c>
      <c r="E3" s="3">
        <v>3</v>
      </c>
      <c r="F3" s="3" t="s">
        <v>14</v>
      </c>
      <c r="G3" s="3">
        <v>11</v>
      </c>
      <c r="H3" s="3">
        <v>7.3</v>
      </c>
      <c r="I3" s="3">
        <v>17.5</v>
      </c>
      <c r="J3" s="3">
        <v>26.2</v>
      </c>
      <c r="K3" s="3">
        <v>6.37</v>
      </c>
      <c r="L3" s="13" t="s">
        <v>108</v>
      </c>
    </row>
    <row r="4" spans="1:12" x14ac:dyDescent="0.25">
      <c r="A4" s="5" t="s">
        <v>104</v>
      </c>
      <c r="B4" s="5" t="s">
        <v>12</v>
      </c>
      <c r="C4" s="6" t="s">
        <v>93</v>
      </c>
      <c r="D4" s="5">
        <v>0.158999994397163</v>
      </c>
      <c r="E4" s="5">
        <v>5</v>
      </c>
      <c r="F4" s="5" t="s">
        <v>16</v>
      </c>
      <c r="G4" s="5">
        <v>29</v>
      </c>
      <c r="H4" s="5">
        <v>8.4</v>
      </c>
      <c r="I4" s="5">
        <v>2.59</v>
      </c>
      <c r="J4" s="5">
        <v>3.88</v>
      </c>
      <c r="K4" s="5">
        <v>0.47499999999999998</v>
      </c>
      <c r="L4" s="13" t="str">
        <f>IF(D4&gt;K4, "Exceeds", "Attains")</f>
        <v>Attains</v>
      </c>
    </row>
    <row r="5" spans="1:12" x14ac:dyDescent="0.25">
      <c r="A5" s="5" t="s">
        <v>104</v>
      </c>
      <c r="B5" s="5" t="s">
        <v>12</v>
      </c>
      <c r="C5" s="6" t="s">
        <v>94</v>
      </c>
      <c r="D5" s="5">
        <v>2.9999999329447701E-2</v>
      </c>
      <c r="E5" s="5">
        <v>8</v>
      </c>
      <c r="F5" s="5" t="s">
        <v>16</v>
      </c>
      <c r="G5" s="5">
        <v>30</v>
      </c>
      <c r="H5" s="5">
        <v>9</v>
      </c>
      <c r="I5" s="5">
        <v>0.88500000000000001</v>
      </c>
      <c r="J5" s="5">
        <v>1.32</v>
      </c>
      <c r="K5" s="5">
        <v>0.17899999999999999</v>
      </c>
      <c r="L5" s="13" t="str">
        <f t="shared" ref="L5:L7" si="0">IF(D5&gt;K5, "Exceeds", "Attains")</f>
        <v>Attains</v>
      </c>
    </row>
    <row r="6" spans="1:12" x14ac:dyDescent="0.25">
      <c r="A6" s="5" t="s">
        <v>104</v>
      </c>
      <c r="B6" s="5" t="s">
        <v>12</v>
      </c>
      <c r="C6" s="6" t="s">
        <v>97</v>
      </c>
      <c r="D6" s="5">
        <v>0.109999999403954</v>
      </c>
      <c r="E6" s="5">
        <v>4</v>
      </c>
      <c r="F6" s="5" t="s">
        <v>16</v>
      </c>
      <c r="G6" s="5">
        <v>22</v>
      </c>
      <c r="H6" s="5">
        <v>9</v>
      </c>
      <c r="I6" s="5">
        <v>0.88500000000000001</v>
      </c>
      <c r="J6" s="5">
        <v>1.32</v>
      </c>
      <c r="K6" s="5">
        <v>0.3</v>
      </c>
      <c r="L6" s="13" t="str">
        <f t="shared" si="0"/>
        <v>Attains</v>
      </c>
    </row>
    <row r="7" spans="1:12" x14ac:dyDescent="0.25">
      <c r="A7" s="5" t="s">
        <v>104</v>
      </c>
      <c r="B7" s="5" t="s">
        <v>12</v>
      </c>
      <c r="C7" s="6" t="s">
        <v>20</v>
      </c>
      <c r="D7" s="5">
        <v>0.97000002861022905</v>
      </c>
      <c r="E7" s="5">
        <v>8</v>
      </c>
      <c r="F7" s="5" t="s">
        <v>16</v>
      </c>
      <c r="G7" s="5">
        <v>30</v>
      </c>
      <c r="H7" s="5">
        <v>8.4</v>
      </c>
      <c r="I7" s="5">
        <v>2.59</v>
      </c>
      <c r="J7" s="5">
        <v>3.88</v>
      </c>
      <c r="K7" s="5">
        <v>0.47499999999999998</v>
      </c>
      <c r="L7" s="13" t="str">
        <f t="shared" si="0"/>
        <v>Exceeds</v>
      </c>
    </row>
    <row r="9" spans="1:12" x14ac:dyDescent="0.25">
      <c r="A9" s="7" t="s">
        <v>106</v>
      </c>
      <c r="K9" s="15" t="s">
        <v>111</v>
      </c>
      <c r="L9" s="11">
        <f>COUNTIF(L4:L7, "Exceeds")</f>
        <v>1</v>
      </c>
    </row>
    <row r="10" spans="1:12" x14ac:dyDescent="0.25">
      <c r="A10" s="7"/>
    </row>
  </sheetData>
  <sortState ref="A2:K7">
    <sortCondition ref="F2"/>
  </sortState>
  <mergeCells count="1">
    <mergeCell ref="A9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Wojcik, Jacob</cp:lastModifiedBy>
  <dcterms:created xsi:type="dcterms:W3CDTF">2022-09-13T21:25:11Z</dcterms:created>
  <dcterms:modified xsi:type="dcterms:W3CDTF">2022-09-13T22:15:28Z</dcterms:modified>
</cp:coreProperties>
</file>