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 Integrated Report\Data Assessments\BACTERIA ASSESSMENTS\data QCs\QC_Data_Files\"/>
    </mc:Choice>
  </mc:AlternateContent>
  <bookViews>
    <workbookView xWindow="240" yWindow="15" windowWidth="16095" windowHeight="9660" activeTab="3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</sheets>
  <calcPr calcId="162913"/>
</workbook>
</file>

<file path=xl/calcChain.xml><?xml version="1.0" encoding="utf-8"?>
<calcChain xmlns="http://schemas.openxmlformats.org/spreadsheetml/2006/main">
  <c r="N4" i="5" l="1"/>
  <c r="N7" i="4"/>
  <c r="M7" i="4"/>
  <c r="M6" i="4"/>
  <c r="N2" i="6"/>
  <c r="N4" i="6" s="1"/>
  <c r="N2" i="5"/>
  <c r="N3" i="4"/>
  <c r="N2" i="4"/>
  <c r="N6" i="4" s="1"/>
  <c r="J29" i="4"/>
  <c r="N2" i="2"/>
  <c r="N4" i="2" s="1"/>
  <c r="N2" i="1"/>
  <c r="O2" i="1" s="1"/>
  <c r="J3" i="6"/>
  <c r="J4" i="6"/>
  <c r="J5" i="6"/>
  <c r="J6" i="6"/>
  <c r="O2" i="6" s="1"/>
  <c r="J7" i="6"/>
  <c r="J8" i="6"/>
  <c r="J9" i="6"/>
  <c r="J10" i="6"/>
  <c r="J11" i="6"/>
  <c r="J12" i="6"/>
  <c r="J13" i="6"/>
  <c r="J14" i="6"/>
  <c r="J15" i="6"/>
  <c r="J16" i="6"/>
  <c r="J17" i="6"/>
  <c r="J18" i="6"/>
  <c r="J2" i="6"/>
  <c r="J3" i="5"/>
  <c r="J4" i="5"/>
  <c r="J5" i="5"/>
  <c r="J6" i="5"/>
  <c r="J7" i="5"/>
  <c r="J8" i="5"/>
  <c r="J9" i="5"/>
  <c r="O2" i="5" s="1"/>
  <c r="J10" i="5"/>
  <c r="J11" i="5"/>
  <c r="J12" i="5"/>
  <c r="J13" i="5"/>
  <c r="J14" i="5"/>
  <c r="J15" i="5"/>
  <c r="J16" i="5"/>
  <c r="J17" i="5"/>
  <c r="J18" i="5"/>
  <c r="J19" i="5"/>
  <c r="J2" i="5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" i="2"/>
  <c r="J3" i="1"/>
  <c r="J4" i="1"/>
  <c r="J5" i="1"/>
  <c r="J6" i="1"/>
  <c r="J7" i="1"/>
  <c r="J8" i="1"/>
  <c r="J9" i="1"/>
  <c r="J10" i="1"/>
  <c r="J2" i="1"/>
  <c r="O4" i="6" l="1"/>
  <c r="P2" i="6"/>
  <c r="P4" i="6" s="1"/>
  <c r="O4" i="1"/>
  <c r="P2" i="1"/>
  <c r="P4" i="1" s="1"/>
  <c r="O4" i="5"/>
  <c r="P2" i="5"/>
  <c r="P4" i="5" s="1"/>
  <c r="O2" i="2"/>
  <c r="N4" i="1"/>
  <c r="O2" i="4"/>
  <c r="O6" i="4" s="1"/>
  <c r="O3" i="4"/>
  <c r="P2" i="2" l="1"/>
  <c r="P4" i="2" s="1"/>
  <c r="O4" i="2"/>
  <c r="P3" i="4"/>
  <c r="P7" i="4" s="1"/>
  <c r="O7" i="4"/>
  <c r="P2" i="4"/>
  <c r="P6" i="4" s="1"/>
</calcChain>
</file>

<file path=xl/sharedStrings.xml><?xml version="1.0" encoding="utf-8"?>
<sst xmlns="http://schemas.openxmlformats.org/spreadsheetml/2006/main" count="825" uniqueCount="143">
  <si>
    <t>AU</t>
  </si>
  <si>
    <t>SiteType</t>
  </si>
  <si>
    <t>CollectionDate</t>
  </si>
  <si>
    <t>ParameterName</t>
  </si>
  <si>
    <t>ResultValue</t>
  </si>
  <si>
    <t>ORW</t>
  </si>
  <si>
    <t>bact_spec_season</t>
  </si>
  <si>
    <t>month_num</t>
  </si>
  <si>
    <t>month_day</t>
  </si>
  <si>
    <t>AR_08040101_848</t>
  </si>
  <si>
    <t>River/Stream</t>
  </si>
  <si>
    <t>Escherichia coli, Total</t>
  </si>
  <si>
    <t>N</t>
  </si>
  <si>
    <t>Primary1</t>
  </si>
  <si>
    <t>May-25</t>
  </si>
  <si>
    <t>Jul-19</t>
  </si>
  <si>
    <t>Aug-15</t>
  </si>
  <si>
    <t>Aug-29</t>
  </si>
  <si>
    <t>Sep-7</t>
  </si>
  <si>
    <t>Sep-16</t>
  </si>
  <si>
    <t>Sep-20</t>
  </si>
  <si>
    <t>Sep-27</t>
  </si>
  <si>
    <t>Sep-28</t>
  </si>
  <si>
    <t>AR_11010001_4041</t>
  </si>
  <si>
    <t>Lake/Reservoir</t>
  </si>
  <si>
    <t>Primary4</t>
  </si>
  <si>
    <t>May-6</t>
  </si>
  <si>
    <t>May-9</t>
  </si>
  <si>
    <t>May-28</t>
  </si>
  <si>
    <t>Jun-18</t>
  </si>
  <si>
    <t>Jul-8</t>
  </si>
  <si>
    <t>Jul-10</t>
  </si>
  <si>
    <t>Aug-7</t>
  </si>
  <si>
    <t>Aug-26</t>
  </si>
  <si>
    <t>Sep-17</t>
  </si>
  <si>
    <t>Primary5</t>
  </si>
  <si>
    <t>May-7</t>
  </si>
  <si>
    <t>May-14</t>
  </si>
  <si>
    <t>Jun-3</t>
  </si>
  <si>
    <t>Jun-8</t>
  </si>
  <si>
    <t>Jun-22</t>
  </si>
  <si>
    <t>Jun-30</t>
  </si>
  <si>
    <t>Jul-14</t>
  </si>
  <si>
    <t>Jul-20</t>
  </si>
  <si>
    <t>Aug-4</t>
  </si>
  <si>
    <t>Aug-10</t>
  </si>
  <si>
    <t>Aug-24</t>
  </si>
  <si>
    <t>Sep-14</t>
  </si>
  <si>
    <t>Jun-9</t>
  </si>
  <si>
    <t>Jul-5</t>
  </si>
  <si>
    <t>Jul-13</t>
  </si>
  <si>
    <t>Jul-21</t>
  </si>
  <si>
    <t>Aug-25</t>
  </si>
  <si>
    <t>Primary2</t>
  </si>
  <si>
    <t>May-10</t>
  </si>
  <si>
    <t>Jun-7</t>
  </si>
  <si>
    <t>Jun-20</t>
  </si>
  <si>
    <t>Aug-2</t>
  </si>
  <si>
    <t>Aug-21</t>
  </si>
  <si>
    <t>Sep-11</t>
  </si>
  <si>
    <t>May-18</t>
  </si>
  <si>
    <t>Jun-1</t>
  </si>
  <si>
    <t>Jun-15</t>
  </si>
  <si>
    <t>Jun-29</t>
  </si>
  <si>
    <t>Jul-6</t>
  </si>
  <si>
    <t>AR_11010005_022</t>
  </si>
  <si>
    <t>May-2</t>
  </si>
  <si>
    <t>May-26</t>
  </si>
  <si>
    <t>Jun-2</t>
  </si>
  <si>
    <t>Jun-14</t>
  </si>
  <si>
    <t>Jun-21</t>
  </si>
  <si>
    <t>Jul-12</t>
  </si>
  <si>
    <t>Jul-26</t>
  </si>
  <si>
    <t>Jul-27</t>
  </si>
  <si>
    <t>Aug-3</t>
  </si>
  <si>
    <t>Aug-8</t>
  </si>
  <si>
    <t>Aug-16</t>
  </si>
  <si>
    <t>Aug-30</t>
  </si>
  <si>
    <t>Sep-15</t>
  </si>
  <si>
    <t>Secondary2</t>
  </si>
  <si>
    <t>Oct-5</t>
  </si>
  <si>
    <t>Oct-13</t>
  </si>
  <si>
    <t>Oct-20</t>
  </si>
  <si>
    <t>Oct-27</t>
  </si>
  <si>
    <t>Nov-3</t>
  </si>
  <si>
    <t>Nov-10</t>
  </si>
  <si>
    <t>Nov-17</t>
  </si>
  <si>
    <t>Nov-21</t>
  </si>
  <si>
    <t>Nov-29</t>
  </si>
  <si>
    <t>Dec-14</t>
  </si>
  <si>
    <t>Dec-27</t>
  </si>
  <si>
    <t>Jan-5</t>
  </si>
  <si>
    <t>Jan-19</t>
  </si>
  <si>
    <t>Feb-2</t>
  </si>
  <si>
    <t>Feb-14</t>
  </si>
  <si>
    <t>Mar-8</t>
  </si>
  <si>
    <t>Apr-18</t>
  </si>
  <si>
    <t>Secondary3</t>
  </si>
  <si>
    <t>Oct-23</t>
  </si>
  <si>
    <t>Nov-2</t>
  </si>
  <si>
    <t>Dec-18</t>
  </si>
  <si>
    <t>Jan-22</t>
  </si>
  <si>
    <t>Feb-7</t>
  </si>
  <si>
    <t>Feb-21</t>
  </si>
  <si>
    <t>Mar-27</t>
  </si>
  <si>
    <t>Apr-23</t>
  </si>
  <si>
    <t>AR_11010005_913</t>
  </si>
  <si>
    <t>AR_11110207_023</t>
  </si>
  <si>
    <t>May-16</t>
  </si>
  <si>
    <t>Jun-6</t>
  </si>
  <si>
    <t>Jul-25</t>
  </si>
  <si>
    <t>Aug-1</t>
  </si>
  <si>
    <t>Sep-19</t>
  </si>
  <si>
    <t>May-8</t>
  </si>
  <si>
    <t>May-31</t>
  </si>
  <si>
    <t>Jun-19</t>
  </si>
  <si>
    <t>Aug-28</t>
  </si>
  <si>
    <t>Sep-18</t>
  </si>
  <si>
    <t>Individual_Compare</t>
  </si>
  <si>
    <t>Criteria Value</t>
  </si>
  <si>
    <t>Primary Value</t>
  </si>
  <si>
    <t>Secondary Value</t>
  </si>
  <si>
    <t>num_samples</t>
  </si>
  <si>
    <t>exceeds</t>
  </si>
  <si>
    <t>result</t>
  </si>
  <si>
    <t>&gt;1 Primary?</t>
  </si>
  <si>
    <t>NO</t>
  </si>
  <si>
    <t>YES</t>
  </si>
  <si>
    <t>&gt;1 Primary/Secondary?</t>
  </si>
  <si>
    <t>Primary</t>
  </si>
  <si>
    <t>Secondary</t>
  </si>
  <si>
    <t>Season</t>
  </si>
  <si>
    <t>FAIL</t>
  </si>
  <si>
    <t>QC Output</t>
  </si>
  <si>
    <t>Compare</t>
  </si>
  <si>
    <t>Andrews</t>
  </si>
  <si>
    <t>Andrews Output</t>
  </si>
  <si>
    <t>ATTAIN</t>
  </si>
  <si>
    <t>Secondary season carried over with how R filtered. Compared them anyway given the data were here already.</t>
  </si>
  <si>
    <t>This AU was listed for 2020. Would need to clarify which season it was listed for.</t>
  </si>
  <si>
    <t>This would be a new listing for category 3 based on AM</t>
  </si>
  <si>
    <t>This AU was listed for 2020. Would be a delisting based on AM</t>
  </si>
  <si>
    <t>This would be a new listing for category 5 based on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</si>
</sst>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/>
  </sheetViews>
  <sheetFormatPr defaultRowHeight="15" x14ac:dyDescent="0.25"/>
  <cols>
    <col min="1" max="1" width="17.7109375" bestFit="1" customWidth="1"/>
    <col min="2" max="2" width="14.42578125" bestFit="1" customWidth="1"/>
    <col min="3" max="3" width="14.28515625" style="2" bestFit="1" customWidth="1"/>
    <col min="4" max="4" width="20.140625" bestFit="1" customWidth="1"/>
    <col min="5" max="5" width="12" bestFit="1" customWidth="1"/>
    <col min="6" max="6" width="5.5703125" bestFit="1" customWidth="1"/>
    <col min="7" max="7" width="17" bestFit="1" customWidth="1"/>
    <col min="8" max="8" width="11.85546875" bestFit="1" customWidth="1"/>
    <col min="9" max="9" width="11" bestFit="1" customWidth="1"/>
    <col min="10" max="10" width="19.140625" bestFit="1" customWidth="1"/>
    <col min="13" max="13" width="12.5703125" style="3" customWidth="1"/>
    <col min="14" max="14" width="13.42578125" style="3" bestFit="1" customWidth="1"/>
    <col min="15" max="15" width="12" style="3" bestFit="1" customWidth="1"/>
    <col min="16" max="16" width="12.42578125" style="3" bestFit="1" customWidth="1"/>
    <col min="17" max="17" width="11.28515625" style="3" bestFit="1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118</v>
      </c>
      <c r="N1" s="3" t="s">
        <v>122</v>
      </c>
      <c r="O1" s="3" t="s">
        <v>123</v>
      </c>
      <c r="P1" s="3" t="s">
        <v>124</v>
      </c>
      <c r="Q1" s="3" t="s">
        <v>125</v>
      </c>
    </row>
    <row r="2" spans="1:17" x14ac:dyDescent="0.25">
      <c r="A2" t="s">
        <v>9</v>
      </c>
      <c r="B2" t="s">
        <v>10</v>
      </c>
      <c r="C2" s="2">
        <v>42515</v>
      </c>
      <c r="D2" t="s">
        <v>11</v>
      </c>
      <c r="E2">
        <v>12675</v>
      </c>
      <c r="F2" t="s">
        <v>12</v>
      </c>
      <c r="G2" t="s">
        <v>13</v>
      </c>
      <c r="H2">
        <v>5</v>
      </c>
      <c r="I2" t="s">
        <v>14</v>
      </c>
      <c r="J2" t="b">
        <f>E2&gt;$B$12</f>
        <v>1</v>
      </c>
      <c r="M2" s="3" t="s">
        <v>133</v>
      </c>
      <c r="N2" s="3">
        <f>COUNT(E2:E10)</f>
        <v>9</v>
      </c>
      <c r="O2" s="3">
        <f>COUNTIF(J2:J10, "TRUE")/N2</f>
        <v>0.44444444444444442</v>
      </c>
      <c r="P2" s="3" t="str">
        <f>IF(O2&gt;0.25, "FAIL", "ATTAINS")</f>
        <v>FAIL</v>
      </c>
      <c r="Q2" s="3" t="s">
        <v>126</v>
      </c>
    </row>
    <row r="3" spans="1:17" x14ac:dyDescent="0.25">
      <c r="A3" t="s">
        <v>9</v>
      </c>
      <c r="B3" t="s">
        <v>10</v>
      </c>
      <c r="C3" s="2">
        <v>42570</v>
      </c>
      <c r="D3" t="s">
        <v>11</v>
      </c>
      <c r="E3">
        <v>525</v>
      </c>
      <c r="F3" t="s">
        <v>12</v>
      </c>
      <c r="G3" t="s">
        <v>13</v>
      </c>
      <c r="H3">
        <v>7</v>
      </c>
      <c r="I3" t="s">
        <v>15</v>
      </c>
      <c r="J3" t="b">
        <f t="shared" ref="J3:J10" si="0">E3&gt;$B$12</f>
        <v>1</v>
      </c>
      <c r="M3" s="3" t="s">
        <v>135</v>
      </c>
      <c r="N3" s="3">
        <v>9</v>
      </c>
      <c r="O3" s="3">
        <v>0.44444444444444398</v>
      </c>
      <c r="P3" s="3" t="s">
        <v>132</v>
      </c>
    </row>
    <row r="4" spans="1:17" x14ac:dyDescent="0.25">
      <c r="A4" t="s">
        <v>9</v>
      </c>
      <c r="B4" t="s">
        <v>10</v>
      </c>
      <c r="C4" s="2">
        <v>42597</v>
      </c>
      <c r="D4" t="s">
        <v>11</v>
      </c>
      <c r="E4">
        <v>2000</v>
      </c>
      <c r="F4" t="s">
        <v>12</v>
      </c>
      <c r="G4" t="s">
        <v>13</v>
      </c>
      <c r="H4">
        <v>8</v>
      </c>
      <c r="I4" t="s">
        <v>16</v>
      </c>
      <c r="J4" t="b">
        <f t="shared" si="0"/>
        <v>1</v>
      </c>
      <c r="M4" s="3" t="s">
        <v>134</v>
      </c>
      <c r="N4" s="4" t="b">
        <f>N2=N3</f>
        <v>1</v>
      </c>
      <c r="O4" s="4" t="b">
        <f t="shared" ref="O4:P4" si="1">O2=O3</f>
        <v>1</v>
      </c>
      <c r="P4" s="4" t="b">
        <f t="shared" si="1"/>
        <v>1</v>
      </c>
    </row>
    <row r="5" spans="1:17" x14ac:dyDescent="0.25">
      <c r="A5" t="s">
        <v>9</v>
      </c>
      <c r="B5" t="s">
        <v>10</v>
      </c>
      <c r="C5" s="2">
        <v>42611</v>
      </c>
      <c r="D5" t="s">
        <v>11</v>
      </c>
      <c r="E5">
        <v>300</v>
      </c>
      <c r="F5" t="s">
        <v>12</v>
      </c>
      <c r="G5" t="s">
        <v>13</v>
      </c>
      <c r="H5">
        <v>8</v>
      </c>
      <c r="I5" t="s">
        <v>17</v>
      </c>
      <c r="J5" t="b">
        <f t="shared" si="0"/>
        <v>0</v>
      </c>
    </row>
    <row r="6" spans="1:17" x14ac:dyDescent="0.25">
      <c r="A6" t="s">
        <v>9</v>
      </c>
      <c r="B6" t="s">
        <v>10</v>
      </c>
      <c r="C6" s="2">
        <v>42620</v>
      </c>
      <c r="D6" t="s">
        <v>11</v>
      </c>
      <c r="E6">
        <v>28</v>
      </c>
      <c r="F6" t="s">
        <v>12</v>
      </c>
      <c r="G6" t="s">
        <v>13</v>
      </c>
      <c r="H6">
        <v>9</v>
      </c>
      <c r="I6" t="s">
        <v>18</v>
      </c>
      <c r="J6" t="b">
        <f t="shared" si="0"/>
        <v>0</v>
      </c>
      <c r="N6" s="10" t="s">
        <v>140</v>
      </c>
      <c r="O6" s="10"/>
      <c r="P6" s="10"/>
    </row>
    <row r="7" spans="1:17" x14ac:dyDescent="0.25">
      <c r="A7" t="s">
        <v>9</v>
      </c>
      <c r="B7" t="s">
        <v>10</v>
      </c>
      <c r="C7" s="2">
        <v>42629</v>
      </c>
      <c r="D7" t="s">
        <v>11</v>
      </c>
      <c r="E7">
        <v>2000</v>
      </c>
      <c r="F7" t="s">
        <v>12</v>
      </c>
      <c r="G7" t="s">
        <v>13</v>
      </c>
      <c r="H7">
        <v>9</v>
      </c>
      <c r="I7" t="s">
        <v>19</v>
      </c>
      <c r="J7" t="b">
        <f t="shared" si="0"/>
        <v>1</v>
      </c>
      <c r="N7" s="10"/>
      <c r="O7" s="10"/>
      <c r="P7" s="10"/>
    </row>
    <row r="8" spans="1:17" x14ac:dyDescent="0.25">
      <c r="A8" t="s">
        <v>9</v>
      </c>
      <c r="B8" t="s">
        <v>10</v>
      </c>
      <c r="C8" s="2">
        <v>42633</v>
      </c>
      <c r="D8" t="s">
        <v>11</v>
      </c>
      <c r="E8">
        <v>192</v>
      </c>
      <c r="F8" t="s">
        <v>12</v>
      </c>
      <c r="G8" t="s">
        <v>13</v>
      </c>
      <c r="H8">
        <v>9</v>
      </c>
      <c r="I8" t="s">
        <v>20</v>
      </c>
      <c r="J8" t="b">
        <f t="shared" si="0"/>
        <v>0</v>
      </c>
      <c r="N8" s="10"/>
      <c r="O8" s="10"/>
      <c r="P8" s="10"/>
    </row>
    <row r="9" spans="1:17" x14ac:dyDescent="0.25">
      <c r="A9" t="s">
        <v>9</v>
      </c>
      <c r="B9" t="s">
        <v>10</v>
      </c>
      <c r="C9" s="2">
        <v>42640</v>
      </c>
      <c r="D9" t="s">
        <v>11</v>
      </c>
      <c r="E9">
        <v>120</v>
      </c>
      <c r="F9" t="s">
        <v>12</v>
      </c>
      <c r="G9" t="s">
        <v>13</v>
      </c>
      <c r="H9">
        <v>9</v>
      </c>
      <c r="I9" t="s">
        <v>21</v>
      </c>
      <c r="J9" t="b">
        <f t="shared" si="0"/>
        <v>0</v>
      </c>
    </row>
    <row r="10" spans="1:17" x14ac:dyDescent="0.25">
      <c r="A10" t="s">
        <v>9</v>
      </c>
      <c r="B10" t="s">
        <v>10</v>
      </c>
      <c r="C10" s="2">
        <v>42641</v>
      </c>
      <c r="D10" t="s">
        <v>11</v>
      </c>
      <c r="E10">
        <v>200</v>
      </c>
      <c r="F10" t="s">
        <v>12</v>
      </c>
      <c r="G10" t="s">
        <v>13</v>
      </c>
      <c r="H10">
        <v>9</v>
      </c>
      <c r="I10" t="s">
        <v>22</v>
      </c>
      <c r="J10" t="b">
        <f t="shared" si="0"/>
        <v>0</v>
      </c>
    </row>
    <row r="12" spans="1:17" x14ac:dyDescent="0.25">
      <c r="A12" s="5" t="s">
        <v>119</v>
      </c>
      <c r="B12" s="5">
        <v>410</v>
      </c>
    </row>
  </sheetData>
  <mergeCells count="1">
    <mergeCell ref="N6:P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"/>
  <sheetViews>
    <sheetView workbookViewId="0"/>
  </sheetViews>
  <sheetFormatPr defaultRowHeight="15" x14ac:dyDescent="0.25"/>
  <cols>
    <col min="1" max="1" width="17.7109375" bestFit="1" customWidth="1"/>
    <col min="2" max="2" width="14.42578125" bestFit="1" customWidth="1"/>
    <col min="3" max="3" width="14.28515625" bestFit="1" customWidth="1"/>
    <col min="4" max="4" width="20.140625" bestFit="1" customWidth="1"/>
    <col min="5" max="5" width="12" bestFit="1" customWidth="1"/>
    <col min="6" max="6" width="5.5703125" bestFit="1" customWidth="1"/>
    <col min="7" max="7" width="17" bestFit="1" customWidth="1"/>
    <col min="8" max="8" width="11.85546875" bestFit="1" customWidth="1"/>
    <col min="9" max="9" width="11" bestFit="1" customWidth="1"/>
    <col min="10" max="10" width="19.140625" bestFit="1" customWidth="1"/>
    <col min="12" max="12" width="13.42578125" bestFit="1" customWidth="1"/>
    <col min="13" max="13" width="15.7109375" style="3" bestFit="1" customWidth="1"/>
    <col min="14" max="14" width="13.42578125" style="3" bestFit="1" customWidth="1"/>
    <col min="15" max="15" width="12" style="3" bestFit="1" customWidth="1"/>
    <col min="16" max="16" width="12.42578125" style="3" bestFit="1" customWidth="1"/>
    <col min="17" max="17" width="11.28515625" style="3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118</v>
      </c>
      <c r="N1" s="1" t="s">
        <v>122</v>
      </c>
      <c r="O1" s="1" t="s">
        <v>123</v>
      </c>
      <c r="P1" s="1" t="s">
        <v>124</v>
      </c>
      <c r="Q1" s="1" t="s">
        <v>125</v>
      </c>
    </row>
    <row r="2" spans="1:17" x14ac:dyDescent="0.25">
      <c r="A2" t="s">
        <v>23</v>
      </c>
      <c r="B2" t="s">
        <v>24</v>
      </c>
      <c r="C2">
        <v>43591</v>
      </c>
      <c r="D2" t="s">
        <v>11</v>
      </c>
      <c r="E2">
        <v>54</v>
      </c>
      <c r="F2" t="s">
        <v>12</v>
      </c>
      <c r="G2" t="s">
        <v>25</v>
      </c>
      <c r="H2">
        <v>5</v>
      </c>
      <c r="I2" t="s">
        <v>26</v>
      </c>
      <c r="J2" t="b">
        <f>E2&gt;$B$25</f>
        <v>0</v>
      </c>
      <c r="M2" s="3" t="s">
        <v>133</v>
      </c>
      <c r="N2" s="3">
        <f>COUNT(E2:E23)</f>
        <v>22</v>
      </c>
      <c r="O2" s="3">
        <f>COUNTIF(J2:J23, "TRUE")/N2</f>
        <v>0</v>
      </c>
      <c r="P2" s="3" t="str">
        <f>IF(O2&gt;0.25, "FAIL", "ATTAINS")</f>
        <v>ATTAINS</v>
      </c>
      <c r="Q2" s="3" t="s">
        <v>127</v>
      </c>
    </row>
    <row r="3" spans="1:17" x14ac:dyDescent="0.25">
      <c r="A3" t="s">
        <v>23</v>
      </c>
      <c r="B3" t="s">
        <v>24</v>
      </c>
      <c r="C3">
        <v>43594</v>
      </c>
      <c r="D3" t="s">
        <v>11</v>
      </c>
      <c r="E3">
        <v>15</v>
      </c>
      <c r="F3" t="s">
        <v>12</v>
      </c>
      <c r="G3" t="s">
        <v>25</v>
      </c>
      <c r="H3">
        <v>5</v>
      </c>
      <c r="I3" t="s">
        <v>27</v>
      </c>
      <c r="J3" t="b">
        <f t="shared" ref="J3:J23" si="0">E3&gt;$B$25</f>
        <v>0</v>
      </c>
      <c r="M3" s="3" t="s">
        <v>136</v>
      </c>
      <c r="N3" s="3">
        <v>22</v>
      </c>
      <c r="O3" s="3">
        <v>0</v>
      </c>
      <c r="P3" s="3" t="s">
        <v>137</v>
      </c>
    </row>
    <row r="4" spans="1:17" ht="15" customHeight="1" x14ac:dyDescent="0.25">
      <c r="A4" t="s">
        <v>23</v>
      </c>
      <c r="B4" t="s">
        <v>24</v>
      </c>
      <c r="C4">
        <v>43613</v>
      </c>
      <c r="D4" t="s">
        <v>11</v>
      </c>
      <c r="E4">
        <v>2</v>
      </c>
      <c r="F4" t="s">
        <v>12</v>
      </c>
      <c r="G4" t="s">
        <v>25</v>
      </c>
      <c r="H4">
        <v>5</v>
      </c>
      <c r="I4" t="s">
        <v>28</v>
      </c>
      <c r="J4" t="b">
        <f t="shared" si="0"/>
        <v>0</v>
      </c>
      <c r="M4" s="3" t="s">
        <v>134</v>
      </c>
      <c r="N4" s="4" t="b">
        <f>N2=N3</f>
        <v>1</v>
      </c>
      <c r="O4" s="4" t="b">
        <f t="shared" ref="O4:P4" si="1">O2=O3</f>
        <v>1</v>
      </c>
      <c r="P4" s="4" t="b">
        <f t="shared" si="1"/>
        <v>0</v>
      </c>
    </row>
    <row r="5" spans="1:17" x14ac:dyDescent="0.25">
      <c r="A5" t="s">
        <v>23</v>
      </c>
      <c r="B5" t="s">
        <v>24</v>
      </c>
      <c r="C5">
        <v>43634</v>
      </c>
      <c r="D5" t="s">
        <v>11</v>
      </c>
      <c r="E5">
        <v>1</v>
      </c>
      <c r="F5" t="s">
        <v>12</v>
      </c>
      <c r="G5" t="s">
        <v>25</v>
      </c>
      <c r="H5">
        <v>6</v>
      </c>
      <c r="I5" t="s">
        <v>29</v>
      </c>
      <c r="J5" t="b">
        <f t="shared" si="0"/>
        <v>0</v>
      </c>
    </row>
    <row r="6" spans="1:17" x14ac:dyDescent="0.25">
      <c r="A6" t="s">
        <v>23</v>
      </c>
      <c r="B6" t="s">
        <v>24</v>
      </c>
      <c r="C6">
        <v>43654</v>
      </c>
      <c r="D6" t="s">
        <v>11</v>
      </c>
      <c r="E6">
        <v>1</v>
      </c>
      <c r="F6" t="s">
        <v>12</v>
      </c>
      <c r="G6" t="s">
        <v>25</v>
      </c>
      <c r="H6">
        <v>7</v>
      </c>
      <c r="I6" t="s">
        <v>30</v>
      </c>
      <c r="J6" t="b">
        <f t="shared" si="0"/>
        <v>0</v>
      </c>
      <c r="M6" s="10" t="s">
        <v>141</v>
      </c>
      <c r="N6" s="10"/>
      <c r="O6" s="10"/>
      <c r="P6" s="10"/>
    </row>
    <row r="7" spans="1:17" x14ac:dyDescent="0.25">
      <c r="A7" t="s">
        <v>23</v>
      </c>
      <c r="B7" t="s">
        <v>24</v>
      </c>
      <c r="C7">
        <v>43656</v>
      </c>
      <c r="D7" t="s">
        <v>11</v>
      </c>
      <c r="E7">
        <v>0</v>
      </c>
      <c r="F7" t="s">
        <v>12</v>
      </c>
      <c r="G7" t="s">
        <v>25</v>
      </c>
      <c r="H7">
        <v>7</v>
      </c>
      <c r="I7" t="s">
        <v>31</v>
      </c>
      <c r="J7" t="b">
        <f t="shared" si="0"/>
        <v>0</v>
      </c>
      <c r="M7" s="10"/>
      <c r="N7" s="10"/>
      <c r="O7" s="10"/>
      <c r="P7" s="10"/>
    </row>
    <row r="8" spans="1:17" x14ac:dyDescent="0.25">
      <c r="A8" t="s">
        <v>23</v>
      </c>
      <c r="B8" t="s">
        <v>24</v>
      </c>
      <c r="C8">
        <v>43684</v>
      </c>
      <c r="D8" t="s">
        <v>11</v>
      </c>
      <c r="E8">
        <v>1</v>
      </c>
      <c r="F8" t="s">
        <v>12</v>
      </c>
      <c r="G8" t="s">
        <v>25</v>
      </c>
      <c r="H8">
        <v>8</v>
      </c>
      <c r="I8" t="s">
        <v>32</v>
      </c>
      <c r="J8" t="b">
        <f t="shared" si="0"/>
        <v>0</v>
      </c>
      <c r="M8" s="10"/>
      <c r="N8" s="10"/>
      <c r="O8" s="10"/>
      <c r="P8" s="10"/>
    </row>
    <row r="9" spans="1:17" x14ac:dyDescent="0.25">
      <c r="A9" t="s">
        <v>23</v>
      </c>
      <c r="B9" t="s">
        <v>24</v>
      </c>
      <c r="C9">
        <v>43703</v>
      </c>
      <c r="D9" t="s">
        <v>11</v>
      </c>
      <c r="E9">
        <v>1</v>
      </c>
      <c r="F9" t="s">
        <v>12</v>
      </c>
      <c r="G9" t="s">
        <v>25</v>
      </c>
      <c r="H9">
        <v>8</v>
      </c>
      <c r="I9" t="s">
        <v>33</v>
      </c>
      <c r="J9" t="b">
        <f t="shared" si="0"/>
        <v>0</v>
      </c>
    </row>
    <row r="10" spans="1:17" x14ac:dyDescent="0.25">
      <c r="A10" t="s">
        <v>23</v>
      </c>
      <c r="B10" t="s">
        <v>24</v>
      </c>
      <c r="C10">
        <v>43725</v>
      </c>
      <c r="D10" t="s">
        <v>11</v>
      </c>
      <c r="E10">
        <v>20</v>
      </c>
      <c r="F10" t="s">
        <v>12</v>
      </c>
      <c r="G10" t="s">
        <v>25</v>
      </c>
      <c r="H10">
        <v>9</v>
      </c>
      <c r="I10" t="s">
        <v>34</v>
      </c>
      <c r="J10" t="b">
        <f t="shared" si="0"/>
        <v>0</v>
      </c>
    </row>
    <row r="11" spans="1:17" x14ac:dyDescent="0.25">
      <c r="A11" t="s">
        <v>23</v>
      </c>
      <c r="B11" t="s">
        <v>24</v>
      </c>
      <c r="C11">
        <v>43958</v>
      </c>
      <c r="D11" t="s">
        <v>11</v>
      </c>
      <c r="E11">
        <v>2</v>
      </c>
      <c r="F11" t="s">
        <v>12</v>
      </c>
      <c r="G11" t="s">
        <v>35</v>
      </c>
      <c r="H11">
        <v>5</v>
      </c>
      <c r="I11" t="s">
        <v>36</v>
      </c>
      <c r="J11" t="b">
        <f t="shared" si="0"/>
        <v>0</v>
      </c>
    </row>
    <row r="12" spans="1:17" x14ac:dyDescent="0.25">
      <c r="A12" t="s">
        <v>23</v>
      </c>
      <c r="B12" t="s">
        <v>24</v>
      </c>
      <c r="C12">
        <v>43965</v>
      </c>
      <c r="D12" t="s">
        <v>11</v>
      </c>
      <c r="E12">
        <v>1</v>
      </c>
      <c r="F12" t="s">
        <v>12</v>
      </c>
      <c r="G12" t="s">
        <v>35</v>
      </c>
      <c r="H12">
        <v>5</v>
      </c>
      <c r="I12" t="s">
        <v>37</v>
      </c>
      <c r="J12" t="b">
        <f t="shared" si="0"/>
        <v>0</v>
      </c>
    </row>
    <row r="13" spans="1:17" x14ac:dyDescent="0.25">
      <c r="A13" t="s">
        <v>23</v>
      </c>
      <c r="B13" t="s">
        <v>24</v>
      </c>
      <c r="C13">
        <v>43985</v>
      </c>
      <c r="D13" t="s">
        <v>11</v>
      </c>
      <c r="E13">
        <v>1</v>
      </c>
      <c r="F13" t="s">
        <v>12</v>
      </c>
      <c r="G13" t="s">
        <v>35</v>
      </c>
      <c r="H13">
        <v>6</v>
      </c>
      <c r="I13" t="s">
        <v>38</v>
      </c>
      <c r="J13" t="b">
        <f t="shared" si="0"/>
        <v>0</v>
      </c>
    </row>
    <row r="14" spans="1:17" x14ac:dyDescent="0.25">
      <c r="A14" t="s">
        <v>23</v>
      </c>
      <c r="B14" t="s">
        <v>24</v>
      </c>
      <c r="C14">
        <v>43990</v>
      </c>
      <c r="D14" t="s">
        <v>11</v>
      </c>
      <c r="E14">
        <v>1</v>
      </c>
      <c r="F14" t="s">
        <v>12</v>
      </c>
      <c r="G14" t="s">
        <v>35</v>
      </c>
      <c r="H14">
        <v>6</v>
      </c>
      <c r="I14" t="s">
        <v>39</v>
      </c>
      <c r="J14" t="b">
        <f t="shared" si="0"/>
        <v>0</v>
      </c>
    </row>
    <row r="15" spans="1:17" x14ac:dyDescent="0.25">
      <c r="A15" t="s">
        <v>23</v>
      </c>
      <c r="B15" t="s">
        <v>24</v>
      </c>
      <c r="C15">
        <v>44004</v>
      </c>
      <c r="D15" t="s">
        <v>11</v>
      </c>
      <c r="E15">
        <v>1</v>
      </c>
      <c r="F15" t="s">
        <v>12</v>
      </c>
      <c r="G15" t="s">
        <v>35</v>
      </c>
      <c r="H15">
        <v>6</v>
      </c>
      <c r="I15" t="s">
        <v>40</v>
      </c>
      <c r="J15" t="b">
        <f t="shared" si="0"/>
        <v>0</v>
      </c>
    </row>
    <row r="16" spans="1:17" x14ac:dyDescent="0.25">
      <c r="A16" t="s">
        <v>23</v>
      </c>
      <c r="B16" t="s">
        <v>24</v>
      </c>
      <c r="C16">
        <v>44012</v>
      </c>
      <c r="D16" t="s">
        <v>11</v>
      </c>
      <c r="E16">
        <v>1</v>
      </c>
      <c r="F16" t="s">
        <v>12</v>
      </c>
      <c r="G16" t="s">
        <v>35</v>
      </c>
      <c r="H16">
        <v>6</v>
      </c>
      <c r="I16" t="s">
        <v>41</v>
      </c>
      <c r="J16" t="b">
        <f t="shared" si="0"/>
        <v>0</v>
      </c>
    </row>
    <row r="17" spans="1:10" x14ac:dyDescent="0.25">
      <c r="A17" t="s">
        <v>23</v>
      </c>
      <c r="B17" t="s">
        <v>24</v>
      </c>
      <c r="C17">
        <v>44026</v>
      </c>
      <c r="D17" t="s">
        <v>11</v>
      </c>
      <c r="E17">
        <v>1</v>
      </c>
      <c r="F17" t="s">
        <v>12</v>
      </c>
      <c r="G17" t="s">
        <v>35</v>
      </c>
      <c r="H17">
        <v>7</v>
      </c>
      <c r="I17" t="s">
        <v>42</v>
      </c>
      <c r="J17" t="b">
        <f t="shared" si="0"/>
        <v>0</v>
      </c>
    </row>
    <row r="18" spans="1:10" x14ac:dyDescent="0.25">
      <c r="A18" t="s">
        <v>23</v>
      </c>
      <c r="B18" t="s">
        <v>24</v>
      </c>
      <c r="C18">
        <v>44032</v>
      </c>
      <c r="D18" t="s">
        <v>11</v>
      </c>
      <c r="E18">
        <v>1</v>
      </c>
      <c r="F18" t="s">
        <v>12</v>
      </c>
      <c r="G18" t="s">
        <v>35</v>
      </c>
      <c r="H18">
        <v>7</v>
      </c>
      <c r="I18" t="s">
        <v>43</v>
      </c>
      <c r="J18" t="b">
        <f t="shared" si="0"/>
        <v>0</v>
      </c>
    </row>
    <row r="19" spans="1:10" x14ac:dyDescent="0.25">
      <c r="A19" t="s">
        <v>23</v>
      </c>
      <c r="B19" t="s">
        <v>24</v>
      </c>
      <c r="C19">
        <v>44047</v>
      </c>
      <c r="D19" t="s">
        <v>11</v>
      </c>
      <c r="E19">
        <v>1</v>
      </c>
      <c r="F19" t="s">
        <v>12</v>
      </c>
      <c r="G19" t="s">
        <v>35</v>
      </c>
      <c r="H19">
        <v>8</v>
      </c>
      <c r="I19" t="s">
        <v>44</v>
      </c>
      <c r="J19" t="b">
        <f t="shared" si="0"/>
        <v>0</v>
      </c>
    </row>
    <row r="20" spans="1:10" x14ac:dyDescent="0.25">
      <c r="A20" t="s">
        <v>23</v>
      </c>
      <c r="B20" t="s">
        <v>24</v>
      </c>
      <c r="C20">
        <v>44053</v>
      </c>
      <c r="D20" t="s">
        <v>11</v>
      </c>
      <c r="E20">
        <v>2</v>
      </c>
      <c r="F20" t="s">
        <v>12</v>
      </c>
      <c r="G20" t="s">
        <v>35</v>
      </c>
      <c r="H20">
        <v>8</v>
      </c>
      <c r="I20" t="s">
        <v>45</v>
      </c>
      <c r="J20" t="b">
        <f t="shared" si="0"/>
        <v>0</v>
      </c>
    </row>
    <row r="21" spans="1:10" x14ac:dyDescent="0.25">
      <c r="A21" t="s">
        <v>23</v>
      </c>
      <c r="B21" t="s">
        <v>24</v>
      </c>
      <c r="C21">
        <v>44067</v>
      </c>
      <c r="D21" t="s">
        <v>11</v>
      </c>
      <c r="E21">
        <v>1</v>
      </c>
      <c r="F21" t="s">
        <v>12</v>
      </c>
      <c r="G21" t="s">
        <v>35</v>
      </c>
      <c r="H21">
        <v>8</v>
      </c>
      <c r="I21" t="s">
        <v>46</v>
      </c>
      <c r="J21" t="b">
        <f t="shared" si="0"/>
        <v>0</v>
      </c>
    </row>
    <row r="22" spans="1:10" x14ac:dyDescent="0.25">
      <c r="A22" t="s">
        <v>23</v>
      </c>
      <c r="B22" t="s">
        <v>24</v>
      </c>
      <c r="C22">
        <v>44088</v>
      </c>
      <c r="D22" t="s">
        <v>11</v>
      </c>
      <c r="E22">
        <v>1</v>
      </c>
      <c r="F22" t="s">
        <v>12</v>
      </c>
      <c r="G22" t="s">
        <v>35</v>
      </c>
      <c r="H22">
        <v>9</v>
      </c>
      <c r="I22" t="s">
        <v>47</v>
      </c>
      <c r="J22" t="b">
        <f t="shared" si="0"/>
        <v>0</v>
      </c>
    </row>
    <row r="23" spans="1:10" x14ac:dyDescent="0.25">
      <c r="A23" t="s">
        <v>23</v>
      </c>
      <c r="B23" t="s">
        <v>24</v>
      </c>
      <c r="C23">
        <v>44102</v>
      </c>
      <c r="D23" t="s">
        <v>11</v>
      </c>
      <c r="E23">
        <v>3</v>
      </c>
      <c r="F23" t="s">
        <v>12</v>
      </c>
      <c r="G23" t="s">
        <v>35</v>
      </c>
      <c r="H23">
        <v>9</v>
      </c>
      <c r="I23" t="s">
        <v>22</v>
      </c>
      <c r="J23" t="b">
        <f t="shared" si="0"/>
        <v>0</v>
      </c>
    </row>
    <row r="24" spans="1:10" x14ac:dyDescent="0.25">
      <c r="C24" s="2"/>
    </row>
    <row r="25" spans="1:10" x14ac:dyDescent="0.25">
      <c r="A25" s="5" t="s">
        <v>119</v>
      </c>
      <c r="B25" s="5">
        <v>298</v>
      </c>
      <c r="C25" s="2"/>
    </row>
    <row r="26" spans="1:10" x14ac:dyDescent="0.25">
      <c r="C26" s="2"/>
    </row>
    <row r="27" spans="1:10" x14ac:dyDescent="0.25">
      <c r="C27" s="2"/>
    </row>
    <row r="28" spans="1:10" x14ac:dyDescent="0.25">
      <c r="C28" s="2"/>
    </row>
    <row r="29" spans="1:10" x14ac:dyDescent="0.25">
      <c r="C29" s="2"/>
    </row>
    <row r="30" spans="1:10" x14ac:dyDescent="0.25">
      <c r="C30" s="2"/>
    </row>
    <row r="31" spans="1:10" x14ac:dyDescent="0.25">
      <c r="C31" s="2"/>
    </row>
    <row r="32" spans="1:10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</sheetData>
  <mergeCells count="1">
    <mergeCell ref="M6:P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workbookViewId="0">
      <selection activeCell="O2" sqref="O2"/>
    </sheetView>
  </sheetViews>
  <sheetFormatPr defaultRowHeight="15" x14ac:dyDescent="0.25"/>
  <cols>
    <col min="1" max="1" width="16.5703125" bestFit="1" customWidth="1"/>
    <col min="2" max="2" width="12.7109375" bestFit="1" customWidth="1"/>
    <col min="3" max="3" width="14.28515625" bestFit="1" customWidth="1"/>
    <col min="4" max="4" width="20.140625" bestFit="1" customWidth="1"/>
    <col min="5" max="5" width="11.7109375" bestFit="1" customWidth="1"/>
    <col min="6" max="6" width="5.5703125" bestFit="1" customWidth="1"/>
    <col min="7" max="7" width="17" bestFit="1" customWidth="1"/>
    <col min="8" max="8" width="11.85546875" bestFit="1" customWidth="1"/>
    <col min="9" max="9" width="11" bestFit="1" customWidth="1"/>
    <col min="10" max="10" width="19.140625" bestFit="1" customWidth="1"/>
    <col min="12" max="12" width="10.28515625" style="3" bestFit="1" customWidth="1"/>
    <col min="13" max="13" width="10.140625" style="3" bestFit="1" customWidth="1"/>
    <col min="14" max="14" width="13.42578125" style="3" bestFit="1" customWidth="1"/>
    <col min="15" max="15" width="12" style="3" bestFit="1" customWidth="1"/>
    <col min="16" max="16" width="8.5703125" style="3" bestFit="1" customWidth="1"/>
    <col min="17" max="17" width="21.7109375" style="3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118</v>
      </c>
      <c r="M1" s="1" t="s">
        <v>131</v>
      </c>
      <c r="N1" s="1" t="s">
        <v>122</v>
      </c>
      <c r="O1" s="1" t="s">
        <v>123</v>
      </c>
      <c r="P1" s="1" t="s">
        <v>124</v>
      </c>
      <c r="Q1" s="1" t="s">
        <v>128</v>
      </c>
    </row>
    <row r="2" spans="1:17" x14ac:dyDescent="0.25">
      <c r="A2" s="8" t="s">
        <v>65</v>
      </c>
      <c r="B2" s="8" t="s">
        <v>10</v>
      </c>
      <c r="C2" s="9">
        <v>42492</v>
      </c>
      <c r="D2" s="8" t="s">
        <v>11</v>
      </c>
      <c r="E2" s="8">
        <v>185</v>
      </c>
      <c r="F2" s="8" t="s">
        <v>12</v>
      </c>
      <c r="G2" s="8" t="s">
        <v>13</v>
      </c>
      <c r="H2" s="8">
        <v>5</v>
      </c>
      <c r="I2" s="8" t="s">
        <v>66</v>
      </c>
      <c r="J2" s="8" t="b">
        <f>E2&gt;$B$55</f>
        <v>0</v>
      </c>
      <c r="L2" s="3" t="s">
        <v>133</v>
      </c>
      <c r="M2" s="3" t="s">
        <v>129</v>
      </c>
      <c r="N2" s="3">
        <f>COUNT(E2:E28)</f>
        <v>27</v>
      </c>
      <c r="O2" s="3">
        <f>COUNTIF(J2:J28, "TRUE")/N2</f>
        <v>0.29629629629629628</v>
      </c>
      <c r="P2" s="3" t="str">
        <f>IF(O2&gt;0.25, "FAIL", "ATTAINS")</f>
        <v>FAIL</v>
      </c>
      <c r="Q2" s="3" t="s">
        <v>126</v>
      </c>
    </row>
    <row r="3" spans="1:17" x14ac:dyDescent="0.25">
      <c r="A3" s="8" t="s">
        <v>65</v>
      </c>
      <c r="B3" s="8" t="s">
        <v>10</v>
      </c>
      <c r="C3" s="9">
        <v>42500</v>
      </c>
      <c r="D3" s="8" t="s">
        <v>11</v>
      </c>
      <c r="E3" s="8">
        <v>1203</v>
      </c>
      <c r="F3" s="8" t="s">
        <v>12</v>
      </c>
      <c r="G3" s="8" t="s">
        <v>13</v>
      </c>
      <c r="H3" s="8">
        <v>5</v>
      </c>
      <c r="I3" s="8" t="s">
        <v>54</v>
      </c>
      <c r="J3" s="8" t="b">
        <f t="shared" ref="J3:J28" si="0">E3&gt;$B$55</f>
        <v>1</v>
      </c>
      <c r="L3" s="3" t="s">
        <v>133</v>
      </c>
      <c r="M3" s="3" t="s">
        <v>130</v>
      </c>
      <c r="N3" s="3">
        <f>COUNT(E29:E53)</f>
        <v>25</v>
      </c>
      <c r="O3" s="3">
        <f>COUNTIF(J29:J53, "TRUE")/N3</f>
        <v>0.16</v>
      </c>
      <c r="P3" s="3" t="str">
        <f>IF(O3&gt;0.25, "FAIL", "ATTAINS")</f>
        <v>ATTAINS</v>
      </c>
      <c r="Q3" s="3" t="s">
        <v>126</v>
      </c>
    </row>
    <row r="4" spans="1:17" x14ac:dyDescent="0.25">
      <c r="A4" s="8" t="s">
        <v>65</v>
      </c>
      <c r="B4" s="8" t="s">
        <v>10</v>
      </c>
      <c r="C4" s="9">
        <v>42508</v>
      </c>
      <c r="D4" s="8" t="s">
        <v>11</v>
      </c>
      <c r="E4" s="8">
        <v>107</v>
      </c>
      <c r="F4" s="8" t="s">
        <v>12</v>
      </c>
      <c r="G4" s="8" t="s">
        <v>13</v>
      </c>
      <c r="H4" s="8">
        <v>5</v>
      </c>
      <c r="I4" s="8" t="s">
        <v>60</v>
      </c>
      <c r="J4" s="8" t="b">
        <f t="shared" si="0"/>
        <v>0</v>
      </c>
      <c r="L4" s="3" t="s">
        <v>135</v>
      </c>
      <c r="M4" s="3" t="s">
        <v>129</v>
      </c>
      <c r="N4" s="3">
        <v>27</v>
      </c>
      <c r="O4" s="3">
        <v>0.296296296296296</v>
      </c>
      <c r="P4" s="3" t="s">
        <v>132</v>
      </c>
    </row>
    <row r="5" spans="1:17" x14ac:dyDescent="0.25">
      <c r="A5" s="8" t="s">
        <v>65</v>
      </c>
      <c r="B5" s="8" t="s">
        <v>10</v>
      </c>
      <c r="C5" s="9">
        <v>42516</v>
      </c>
      <c r="D5" s="8" t="s">
        <v>11</v>
      </c>
      <c r="E5" s="8">
        <v>548</v>
      </c>
      <c r="F5" s="8" t="s">
        <v>12</v>
      </c>
      <c r="G5" s="8" t="s">
        <v>13</v>
      </c>
      <c r="H5" s="8">
        <v>5</v>
      </c>
      <c r="I5" s="8" t="s">
        <v>67</v>
      </c>
      <c r="J5" s="8" t="b">
        <f t="shared" si="0"/>
        <v>1</v>
      </c>
      <c r="L5" s="3" t="s">
        <v>135</v>
      </c>
      <c r="M5" s="3" t="s">
        <v>130</v>
      </c>
      <c r="N5" s="3">
        <v>25</v>
      </c>
      <c r="O5" s="3">
        <v>0.16</v>
      </c>
      <c r="P5" s="3" t="s">
        <v>137</v>
      </c>
    </row>
    <row r="6" spans="1:17" x14ac:dyDescent="0.25">
      <c r="A6" s="8" t="s">
        <v>65</v>
      </c>
      <c r="B6" s="8" t="s">
        <v>10</v>
      </c>
      <c r="C6" s="9">
        <v>42523</v>
      </c>
      <c r="D6" s="8" t="s">
        <v>11</v>
      </c>
      <c r="E6" s="8">
        <v>225</v>
      </c>
      <c r="F6" s="8" t="s">
        <v>12</v>
      </c>
      <c r="G6" s="8" t="s">
        <v>13</v>
      </c>
      <c r="H6" s="8">
        <v>6</v>
      </c>
      <c r="I6" s="8" t="s">
        <v>68</v>
      </c>
      <c r="J6" s="8" t="b">
        <f t="shared" si="0"/>
        <v>0</v>
      </c>
      <c r="L6" s="3" t="s">
        <v>134</v>
      </c>
      <c r="M6" s="4" t="b">
        <f>M2=M4</f>
        <v>1</v>
      </c>
      <c r="N6" s="4" t="b">
        <f t="shared" ref="N6:P6" si="1">N2=N4</f>
        <v>1</v>
      </c>
      <c r="O6" s="4" t="b">
        <f t="shared" si="1"/>
        <v>1</v>
      </c>
      <c r="P6" s="4" t="b">
        <f t="shared" si="1"/>
        <v>1</v>
      </c>
    </row>
    <row r="7" spans="1:17" x14ac:dyDescent="0.25">
      <c r="A7" s="8" t="s">
        <v>65</v>
      </c>
      <c r="B7" s="8" t="s">
        <v>10</v>
      </c>
      <c r="C7" s="9">
        <v>42528</v>
      </c>
      <c r="D7" s="8" t="s">
        <v>11</v>
      </c>
      <c r="E7" s="8">
        <v>120</v>
      </c>
      <c r="F7" s="8" t="s">
        <v>12</v>
      </c>
      <c r="G7" s="8" t="s">
        <v>13</v>
      </c>
      <c r="H7" s="8">
        <v>6</v>
      </c>
      <c r="I7" s="8" t="s">
        <v>55</v>
      </c>
      <c r="J7" s="8" t="b">
        <f t="shared" si="0"/>
        <v>0</v>
      </c>
      <c r="L7" s="3" t="s">
        <v>134</v>
      </c>
      <c r="M7" s="4" t="b">
        <f>M3=M5</f>
        <v>1</v>
      </c>
      <c r="N7" s="4" t="b">
        <f t="shared" ref="N7:P7" si="2">N3=N5</f>
        <v>1</v>
      </c>
      <c r="O7" s="4" t="b">
        <f t="shared" si="2"/>
        <v>1</v>
      </c>
      <c r="P7" s="4" t="b">
        <f t="shared" si="2"/>
        <v>0</v>
      </c>
    </row>
    <row r="8" spans="1:17" x14ac:dyDescent="0.25">
      <c r="A8" s="8" t="s">
        <v>65</v>
      </c>
      <c r="B8" s="8" t="s">
        <v>10</v>
      </c>
      <c r="C8" s="9">
        <v>42535</v>
      </c>
      <c r="D8" s="8" t="s">
        <v>11</v>
      </c>
      <c r="E8" s="8">
        <v>190</v>
      </c>
      <c r="F8" s="8" t="s">
        <v>12</v>
      </c>
      <c r="G8" s="8" t="s">
        <v>13</v>
      </c>
      <c r="H8" s="8">
        <v>6</v>
      </c>
      <c r="I8" s="8" t="s">
        <v>69</v>
      </c>
      <c r="J8" s="8" t="b">
        <f t="shared" si="0"/>
        <v>0</v>
      </c>
    </row>
    <row r="9" spans="1:17" x14ac:dyDescent="0.25">
      <c r="A9" s="8" t="s">
        <v>65</v>
      </c>
      <c r="B9" s="8" t="s">
        <v>10</v>
      </c>
      <c r="C9" s="9">
        <v>42536</v>
      </c>
      <c r="D9" s="8" t="s">
        <v>11</v>
      </c>
      <c r="E9" s="8">
        <v>69</v>
      </c>
      <c r="F9" s="8" t="s">
        <v>12</v>
      </c>
      <c r="G9" s="8" t="s">
        <v>13</v>
      </c>
      <c r="H9" s="8">
        <v>6</v>
      </c>
      <c r="I9" s="8" t="s">
        <v>62</v>
      </c>
      <c r="J9" s="8" t="b">
        <f t="shared" si="0"/>
        <v>0</v>
      </c>
      <c r="L9" s="11" t="s">
        <v>138</v>
      </c>
      <c r="M9" s="11"/>
      <c r="N9" s="11"/>
      <c r="O9" s="11"/>
      <c r="P9" s="11"/>
    </row>
    <row r="10" spans="1:17" x14ac:dyDescent="0.25">
      <c r="A10" s="8" t="s">
        <v>65</v>
      </c>
      <c r="B10" s="8" t="s">
        <v>10</v>
      </c>
      <c r="C10" s="9">
        <v>42542</v>
      </c>
      <c r="D10" s="8" t="s">
        <v>11</v>
      </c>
      <c r="E10" s="8">
        <v>70</v>
      </c>
      <c r="F10" s="8" t="s">
        <v>12</v>
      </c>
      <c r="G10" s="8" t="s">
        <v>13</v>
      </c>
      <c r="H10" s="8">
        <v>6</v>
      </c>
      <c r="I10" s="8" t="s">
        <v>70</v>
      </c>
      <c r="J10" s="8" t="b">
        <f t="shared" si="0"/>
        <v>0</v>
      </c>
      <c r="L10" s="11"/>
      <c r="M10" s="11"/>
      <c r="N10" s="11"/>
      <c r="O10" s="11"/>
      <c r="P10" s="11"/>
    </row>
    <row r="11" spans="1:17" x14ac:dyDescent="0.25">
      <c r="A11" s="8" t="s">
        <v>65</v>
      </c>
      <c r="B11" s="8" t="s">
        <v>10</v>
      </c>
      <c r="C11" s="9">
        <v>42543</v>
      </c>
      <c r="D11" s="8" t="s">
        <v>11</v>
      </c>
      <c r="E11" s="8">
        <v>455</v>
      </c>
      <c r="F11" s="8" t="s">
        <v>12</v>
      </c>
      <c r="G11" s="8" t="s">
        <v>13</v>
      </c>
      <c r="H11" s="8">
        <v>6</v>
      </c>
      <c r="I11" s="8" t="s">
        <v>40</v>
      </c>
      <c r="J11" s="8" t="b">
        <f t="shared" si="0"/>
        <v>1</v>
      </c>
      <c r="L11" s="11"/>
      <c r="M11" s="11"/>
      <c r="N11" s="11"/>
      <c r="O11" s="11"/>
      <c r="P11" s="11"/>
    </row>
    <row r="12" spans="1:17" x14ac:dyDescent="0.25">
      <c r="A12" s="8" t="s">
        <v>65</v>
      </c>
      <c r="B12" s="8" t="s">
        <v>10</v>
      </c>
      <c r="C12" s="9">
        <v>42550</v>
      </c>
      <c r="D12" s="8" t="s">
        <v>11</v>
      </c>
      <c r="E12" s="8">
        <v>260</v>
      </c>
      <c r="F12" s="8" t="s">
        <v>12</v>
      </c>
      <c r="G12" s="8" t="s">
        <v>13</v>
      </c>
      <c r="H12" s="8">
        <v>6</v>
      </c>
      <c r="I12" s="8" t="s">
        <v>63</v>
      </c>
      <c r="J12" s="8" t="b">
        <f t="shared" si="0"/>
        <v>0</v>
      </c>
    </row>
    <row r="13" spans="1:17" x14ac:dyDescent="0.25">
      <c r="A13" s="8" t="s">
        <v>65</v>
      </c>
      <c r="B13" s="8" t="s">
        <v>10</v>
      </c>
      <c r="C13" s="9">
        <v>42556</v>
      </c>
      <c r="D13" s="8" t="s">
        <v>11</v>
      </c>
      <c r="E13" s="8">
        <v>110</v>
      </c>
      <c r="F13" s="8" t="s">
        <v>12</v>
      </c>
      <c r="G13" s="8" t="s">
        <v>13</v>
      </c>
      <c r="H13" s="8">
        <v>7</v>
      </c>
      <c r="I13" s="8" t="s">
        <v>49</v>
      </c>
      <c r="J13" s="8" t="b">
        <f t="shared" si="0"/>
        <v>0</v>
      </c>
      <c r="L13" s="10" t="s">
        <v>139</v>
      </c>
      <c r="M13" s="10"/>
      <c r="N13" s="10"/>
      <c r="O13" s="10"/>
      <c r="P13" s="10"/>
    </row>
    <row r="14" spans="1:17" x14ac:dyDescent="0.25">
      <c r="A14" s="8" t="s">
        <v>65</v>
      </c>
      <c r="B14" s="8" t="s">
        <v>10</v>
      </c>
      <c r="C14" s="9">
        <v>42557</v>
      </c>
      <c r="D14" s="8" t="s">
        <v>11</v>
      </c>
      <c r="E14" s="8">
        <v>387</v>
      </c>
      <c r="F14" s="8" t="s">
        <v>12</v>
      </c>
      <c r="G14" s="8" t="s">
        <v>13</v>
      </c>
      <c r="H14" s="8">
        <v>7</v>
      </c>
      <c r="I14" s="8" t="s">
        <v>64</v>
      </c>
      <c r="J14" s="8" t="b">
        <f t="shared" si="0"/>
        <v>0</v>
      </c>
      <c r="L14" s="10"/>
      <c r="M14" s="10"/>
      <c r="N14" s="10"/>
      <c r="O14" s="10"/>
      <c r="P14" s="10"/>
    </row>
    <row r="15" spans="1:17" x14ac:dyDescent="0.25">
      <c r="A15" s="8" t="s">
        <v>65</v>
      </c>
      <c r="B15" s="8" t="s">
        <v>10</v>
      </c>
      <c r="C15" s="9">
        <v>42563</v>
      </c>
      <c r="D15" s="8" t="s">
        <v>11</v>
      </c>
      <c r="E15" s="8">
        <v>460</v>
      </c>
      <c r="F15" s="8" t="s">
        <v>12</v>
      </c>
      <c r="G15" s="8" t="s">
        <v>13</v>
      </c>
      <c r="H15" s="8">
        <v>7</v>
      </c>
      <c r="I15" s="8" t="s">
        <v>71</v>
      </c>
      <c r="J15" s="8" t="b">
        <f t="shared" si="0"/>
        <v>1</v>
      </c>
      <c r="L15" s="10"/>
      <c r="M15" s="10"/>
      <c r="N15" s="10"/>
      <c r="O15" s="10"/>
      <c r="P15" s="10"/>
    </row>
    <row r="16" spans="1:17" x14ac:dyDescent="0.25">
      <c r="A16" s="8" t="s">
        <v>65</v>
      </c>
      <c r="B16" s="8" t="s">
        <v>10</v>
      </c>
      <c r="C16" s="9">
        <v>42564</v>
      </c>
      <c r="D16" s="8" t="s">
        <v>11</v>
      </c>
      <c r="E16" s="8">
        <v>130</v>
      </c>
      <c r="F16" s="8" t="s">
        <v>12</v>
      </c>
      <c r="G16" s="8" t="s">
        <v>13</v>
      </c>
      <c r="H16" s="8">
        <v>7</v>
      </c>
      <c r="I16" s="8" t="s">
        <v>50</v>
      </c>
      <c r="J16" s="8" t="b">
        <f t="shared" si="0"/>
        <v>0</v>
      </c>
    </row>
    <row r="17" spans="1:10" x14ac:dyDescent="0.25">
      <c r="A17" s="8" t="s">
        <v>65</v>
      </c>
      <c r="B17" s="8" t="s">
        <v>10</v>
      </c>
      <c r="C17" s="9">
        <v>42570</v>
      </c>
      <c r="D17" s="8" t="s">
        <v>11</v>
      </c>
      <c r="E17" s="8">
        <v>2850</v>
      </c>
      <c r="F17" s="8" t="s">
        <v>12</v>
      </c>
      <c r="G17" s="8" t="s">
        <v>13</v>
      </c>
      <c r="H17" s="8">
        <v>7</v>
      </c>
      <c r="I17" s="8" t="s">
        <v>15</v>
      </c>
      <c r="J17" s="8" t="b">
        <f t="shared" si="0"/>
        <v>1</v>
      </c>
    </row>
    <row r="18" spans="1:10" x14ac:dyDescent="0.25">
      <c r="A18" s="8" t="s">
        <v>65</v>
      </c>
      <c r="B18" s="8" t="s">
        <v>10</v>
      </c>
      <c r="C18" s="9">
        <v>42577</v>
      </c>
      <c r="D18" s="8" t="s">
        <v>11</v>
      </c>
      <c r="E18" s="8">
        <v>140</v>
      </c>
      <c r="F18" s="8" t="s">
        <v>12</v>
      </c>
      <c r="G18" s="8" t="s">
        <v>13</v>
      </c>
      <c r="H18" s="8">
        <v>7</v>
      </c>
      <c r="I18" s="8" t="s">
        <v>72</v>
      </c>
      <c r="J18" s="8" t="b">
        <f t="shared" si="0"/>
        <v>0</v>
      </c>
    </row>
    <row r="19" spans="1:10" x14ac:dyDescent="0.25">
      <c r="A19" s="8" t="s">
        <v>65</v>
      </c>
      <c r="B19" s="8" t="s">
        <v>10</v>
      </c>
      <c r="C19" s="9">
        <v>42578</v>
      </c>
      <c r="D19" s="8" t="s">
        <v>11</v>
      </c>
      <c r="E19" s="8">
        <v>141</v>
      </c>
      <c r="F19" s="8" t="s">
        <v>12</v>
      </c>
      <c r="G19" s="8" t="s">
        <v>13</v>
      </c>
      <c r="H19" s="8">
        <v>7</v>
      </c>
      <c r="I19" s="8" t="s">
        <v>73</v>
      </c>
      <c r="J19" s="8" t="b">
        <f t="shared" si="0"/>
        <v>0</v>
      </c>
    </row>
    <row r="20" spans="1:10" x14ac:dyDescent="0.25">
      <c r="A20" s="8" t="s">
        <v>65</v>
      </c>
      <c r="B20" s="8" t="s">
        <v>10</v>
      </c>
      <c r="C20" s="9">
        <v>42584</v>
      </c>
      <c r="D20" s="8" t="s">
        <v>11</v>
      </c>
      <c r="E20" s="8">
        <v>500</v>
      </c>
      <c r="F20" s="8" t="s">
        <v>12</v>
      </c>
      <c r="G20" s="8" t="s">
        <v>13</v>
      </c>
      <c r="H20" s="8">
        <v>8</v>
      </c>
      <c r="I20" s="8" t="s">
        <v>57</v>
      </c>
      <c r="J20" s="8" t="b">
        <f t="shared" si="0"/>
        <v>1</v>
      </c>
    </row>
    <row r="21" spans="1:10" x14ac:dyDescent="0.25">
      <c r="A21" s="8" t="s">
        <v>65</v>
      </c>
      <c r="B21" s="8" t="s">
        <v>10</v>
      </c>
      <c r="C21" s="9">
        <v>42585</v>
      </c>
      <c r="D21" s="8" t="s">
        <v>11</v>
      </c>
      <c r="E21" s="8">
        <v>115</v>
      </c>
      <c r="F21" s="8" t="s">
        <v>12</v>
      </c>
      <c r="G21" s="8" t="s">
        <v>13</v>
      </c>
      <c r="H21" s="8">
        <v>8</v>
      </c>
      <c r="I21" s="8" t="s">
        <v>74</v>
      </c>
      <c r="J21" s="8" t="b">
        <f t="shared" si="0"/>
        <v>0</v>
      </c>
    </row>
    <row r="22" spans="1:10" x14ac:dyDescent="0.25">
      <c r="A22" s="8" t="s">
        <v>65</v>
      </c>
      <c r="B22" s="8" t="s">
        <v>10</v>
      </c>
      <c r="C22" s="9">
        <v>42590</v>
      </c>
      <c r="D22" s="8" t="s">
        <v>11</v>
      </c>
      <c r="E22" s="8">
        <v>5600</v>
      </c>
      <c r="F22" s="8" t="s">
        <v>12</v>
      </c>
      <c r="G22" s="8" t="s">
        <v>13</v>
      </c>
      <c r="H22" s="8">
        <v>8</v>
      </c>
      <c r="I22" s="8" t="s">
        <v>75</v>
      </c>
      <c r="J22" s="8" t="b">
        <f t="shared" si="0"/>
        <v>1</v>
      </c>
    </row>
    <row r="23" spans="1:10" x14ac:dyDescent="0.25">
      <c r="A23" s="8" t="s">
        <v>65</v>
      </c>
      <c r="B23" s="8" t="s">
        <v>10</v>
      </c>
      <c r="C23" s="9">
        <v>42598</v>
      </c>
      <c r="D23" s="8" t="s">
        <v>11</v>
      </c>
      <c r="E23" s="8">
        <v>249</v>
      </c>
      <c r="F23" s="8" t="s">
        <v>12</v>
      </c>
      <c r="G23" s="8" t="s">
        <v>13</v>
      </c>
      <c r="H23" s="8">
        <v>8</v>
      </c>
      <c r="I23" s="8" t="s">
        <v>76</v>
      </c>
      <c r="J23" s="8" t="b">
        <f t="shared" si="0"/>
        <v>0</v>
      </c>
    </row>
    <row r="24" spans="1:10" x14ac:dyDescent="0.25">
      <c r="A24" s="8" t="s">
        <v>65</v>
      </c>
      <c r="B24" s="8" t="s">
        <v>10</v>
      </c>
      <c r="C24" s="9">
        <v>42606</v>
      </c>
      <c r="D24" s="8" t="s">
        <v>11</v>
      </c>
      <c r="E24" s="8">
        <v>73</v>
      </c>
      <c r="F24" s="8" t="s">
        <v>12</v>
      </c>
      <c r="G24" s="8" t="s">
        <v>13</v>
      </c>
      <c r="H24" s="8">
        <v>8</v>
      </c>
      <c r="I24" s="8" t="s">
        <v>46</v>
      </c>
      <c r="J24" s="8" t="b">
        <f t="shared" si="0"/>
        <v>0</v>
      </c>
    </row>
    <row r="25" spans="1:10" x14ac:dyDescent="0.25">
      <c r="A25" s="8" t="s">
        <v>65</v>
      </c>
      <c r="B25" s="8" t="s">
        <v>10</v>
      </c>
      <c r="C25" s="9">
        <v>42612</v>
      </c>
      <c r="D25" s="8" t="s">
        <v>11</v>
      </c>
      <c r="E25" s="8">
        <v>103</v>
      </c>
      <c r="F25" s="8" t="s">
        <v>12</v>
      </c>
      <c r="G25" s="8" t="s">
        <v>13</v>
      </c>
      <c r="H25" s="8">
        <v>8</v>
      </c>
      <c r="I25" s="8" t="s">
        <v>77</v>
      </c>
      <c r="J25" s="8" t="b">
        <f t="shared" si="0"/>
        <v>0</v>
      </c>
    </row>
    <row r="26" spans="1:10" x14ac:dyDescent="0.25">
      <c r="A26" s="8" t="s">
        <v>65</v>
      </c>
      <c r="B26" s="8" t="s">
        <v>10</v>
      </c>
      <c r="C26" s="9">
        <v>42620</v>
      </c>
      <c r="D26" s="8" t="s">
        <v>11</v>
      </c>
      <c r="E26" s="8">
        <v>196</v>
      </c>
      <c r="F26" s="8" t="s">
        <v>12</v>
      </c>
      <c r="G26" s="8" t="s">
        <v>13</v>
      </c>
      <c r="H26" s="8">
        <v>9</v>
      </c>
      <c r="I26" s="8" t="s">
        <v>18</v>
      </c>
      <c r="J26" s="8" t="b">
        <f t="shared" si="0"/>
        <v>0</v>
      </c>
    </row>
    <row r="27" spans="1:10" x14ac:dyDescent="0.25">
      <c r="A27" s="8" t="s">
        <v>65</v>
      </c>
      <c r="B27" s="8" t="s">
        <v>10</v>
      </c>
      <c r="C27" s="9">
        <v>42628</v>
      </c>
      <c r="D27" s="8" t="s">
        <v>11</v>
      </c>
      <c r="E27" s="8">
        <v>0</v>
      </c>
      <c r="F27" s="8" t="s">
        <v>12</v>
      </c>
      <c r="G27" s="8" t="s">
        <v>13</v>
      </c>
      <c r="H27" s="8">
        <v>9</v>
      </c>
      <c r="I27" s="8" t="s">
        <v>78</v>
      </c>
      <c r="J27" s="8" t="b">
        <f t="shared" si="0"/>
        <v>0</v>
      </c>
    </row>
    <row r="28" spans="1:10" x14ac:dyDescent="0.25">
      <c r="A28" s="8" t="s">
        <v>65</v>
      </c>
      <c r="B28" s="8" t="s">
        <v>10</v>
      </c>
      <c r="C28" s="9">
        <v>42641</v>
      </c>
      <c r="D28" s="8" t="s">
        <v>11</v>
      </c>
      <c r="E28" s="8">
        <v>9330</v>
      </c>
      <c r="F28" s="8" t="s">
        <v>12</v>
      </c>
      <c r="G28" s="8" t="s">
        <v>13</v>
      </c>
      <c r="H28" s="8">
        <v>9</v>
      </c>
      <c r="I28" s="8" t="s">
        <v>22</v>
      </c>
      <c r="J28" s="8" t="b">
        <f t="shared" si="0"/>
        <v>1</v>
      </c>
    </row>
    <row r="29" spans="1:10" x14ac:dyDescent="0.25">
      <c r="A29" s="6" t="s">
        <v>65</v>
      </c>
      <c r="B29" s="6" t="s">
        <v>10</v>
      </c>
      <c r="C29" s="7">
        <v>42648</v>
      </c>
      <c r="D29" s="6" t="s">
        <v>11</v>
      </c>
      <c r="E29" s="6">
        <v>770</v>
      </c>
      <c r="F29" s="6" t="s">
        <v>12</v>
      </c>
      <c r="G29" s="6" t="s">
        <v>79</v>
      </c>
      <c r="H29" s="6">
        <v>10</v>
      </c>
      <c r="I29" s="6" t="s">
        <v>80</v>
      </c>
      <c r="J29" s="6" t="b">
        <f>E29&gt;$B$56</f>
        <v>0</v>
      </c>
    </row>
    <row r="30" spans="1:10" x14ac:dyDescent="0.25">
      <c r="A30" s="6" t="s">
        <v>65</v>
      </c>
      <c r="B30" s="6" t="s">
        <v>10</v>
      </c>
      <c r="C30" s="7">
        <v>42656</v>
      </c>
      <c r="D30" s="6" t="s">
        <v>11</v>
      </c>
      <c r="E30" s="6">
        <v>4640</v>
      </c>
      <c r="F30" s="6" t="s">
        <v>12</v>
      </c>
      <c r="G30" s="6" t="s">
        <v>79</v>
      </c>
      <c r="H30" s="6">
        <v>10</v>
      </c>
      <c r="I30" s="6" t="s">
        <v>81</v>
      </c>
      <c r="J30" s="6" t="b">
        <f t="shared" ref="J30:J53" si="3">E30&gt;$B$56</f>
        <v>1</v>
      </c>
    </row>
    <row r="31" spans="1:10" x14ac:dyDescent="0.25">
      <c r="A31" s="6" t="s">
        <v>65</v>
      </c>
      <c r="B31" s="6" t="s">
        <v>10</v>
      </c>
      <c r="C31" s="7">
        <v>42663</v>
      </c>
      <c r="D31" s="6" t="s">
        <v>11</v>
      </c>
      <c r="E31" s="6">
        <v>3730</v>
      </c>
      <c r="F31" s="6" t="s">
        <v>12</v>
      </c>
      <c r="G31" s="6" t="s">
        <v>79</v>
      </c>
      <c r="H31" s="6">
        <v>10</v>
      </c>
      <c r="I31" s="6" t="s">
        <v>82</v>
      </c>
      <c r="J31" s="6" t="b">
        <f t="shared" si="3"/>
        <v>1</v>
      </c>
    </row>
    <row r="32" spans="1:10" x14ac:dyDescent="0.25">
      <c r="A32" s="6" t="s">
        <v>65</v>
      </c>
      <c r="B32" s="6" t="s">
        <v>10</v>
      </c>
      <c r="C32" s="7">
        <v>42670</v>
      </c>
      <c r="D32" s="6" t="s">
        <v>11</v>
      </c>
      <c r="E32" s="6">
        <v>517</v>
      </c>
      <c r="F32" s="6" t="s">
        <v>12</v>
      </c>
      <c r="G32" s="6" t="s">
        <v>79</v>
      </c>
      <c r="H32" s="6">
        <v>10</v>
      </c>
      <c r="I32" s="6" t="s">
        <v>83</v>
      </c>
      <c r="J32" s="6" t="b">
        <f t="shared" si="3"/>
        <v>0</v>
      </c>
    </row>
    <row r="33" spans="1:10" x14ac:dyDescent="0.25">
      <c r="A33" s="6" t="s">
        <v>65</v>
      </c>
      <c r="B33" s="6" t="s">
        <v>10</v>
      </c>
      <c r="C33" s="7">
        <v>42677</v>
      </c>
      <c r="D33" s="6" t="s">
        <v>11</v>
      </c>
      <c r="E33" s="6">
        <v>1733</v>
      </c>
      <c r="F33" s="6" t="s">
        <v>12</v>
      </c>
      <c r="G33" s="6" t="s">
        <v>79</v>
      </c>
      <c r="H33" s="6">
        <v>11</v>
      </c>
      <c r="I33" s="6" t="s">
        <v>84</v>
      </c>
      <c r="J33" s="6" t="b">
        <f t="shared" si="3"/>
        <v>0</v>
      </c>
    </row>
    <row r="34" spans="1:10" x14ac:dyDescent="0.25">
      <c r="A34" s="6" t="s">
        <v>65</v>
      </c>
      <c r="B34" s="6" t="s">
        <v>10</v>
      </c>
      <c r="C34" s="7">
        <v>42684</v>
      </c>
      <c r="D34" s="6" t="s">
        <v>11</v>
      </c>
      <c r="E34" s="6">
        <v>54</v>
      </c>
      <c r="F34" s="6" t="s">
        <v>12</v>
      </c>
      <c r="G34" s="6" t="s">
        <v>79</v>
      </c>
      <c r="H34" s="6">
        <v>11</v>
      </c>
      <c r="I34" s="6" t="s">
        <v>85</v>
      </c>
      <c r="J34" s="6" t="b">
        <f t="shared" si="3"/>
        <v>0</v>
      </c>
    </row>
    <row r="35" spans="1:10" x14ac:dyDescent="0.25">
      <c r="A35" s="6" t="s">
        <v>65</v>
      </c>
      <c r="B35" s="6" t="s">
        <v>10</v>
      </c>
      <c r="C35" s="7">
        <v>42691</v>
      </c>
      <c r="D35" s="6" t="s">
        <v>11</v>
      </c>
      <c r="E35" s="6">
        <v>58</v>
      </c>
      <c r="F35" s="6" t="s">
        <v>12</v>
      </c>
      <c r="G35" s="6" t="s">
        <v>79</v>
      </c>
      <c r="H35" s="6">
        <v>11</v>
      </c>
      <c r="I35" s="6" t="s">
        <v>86</v>
      </c>
      <c r="J35" s="6" t="b">
        <f t="shared" si="3"/>
        <v>0</v>
      </c>
    </row>
    <row r="36" spans="1:10" x14ac:dyDescent="0.25">
      <c r="A36" s="6" t="s">
        <v>65</v>
      </c>
      <c r="B36" s="6" t="s">
        <v>10</v>
      </c>
      <c r="C36" s="7">
        <v>42695</v>
      </c>
      <c r="D36" s="6" t="s">
        <v>11</v>
      </c>
      <c r="E36" s="6">
        <v>179</v>
      </c>
      <c r="F36" s="6" t="s">
        <v>12</v>
      </c>
      <c r="G36" s="6" t="s">
        <v>79</v>
      </c>
      <c r="H36" s="6">
        <v>11</v>
      </c>
      <c r="I36" s="6" t="s">
        <v>87</v>
      </c>
      <c r="J36" s="6" t="b">
        <f t="shared" si="3"/>
        <v>0</v>
      </c>
    </row>
    <row r="37" spans="1:10" x14ac:dyDescent="0.25">
      <c r="A37" s="6" t="s">
        <v>65</v>
      </c>
      <c r="B37" s="6" t="s">
        <v>10</v>
      </c>
      <c r="C37" s="7">
        <v>42703</v>
      </c>
      <c r="D37" s="6" t="s">
        <v>11</v>
      </c>
      <c r="E37" s="6">
        <v>387</v>
      </c>
      <c r="F37" s="6" t="s">
        <v>12</v>
      </c>
      <c r="G37" s="6" t="s">
        <v>79</v>
      </c>
      <c r="H37" s="6">
        <v>11</v>
      </c>
      <c r="I37" s="6" t="s">
        <v>88</v>
      </c>
      <c r="J37" s="6" t="b">
        <f t="shared" si="3"/>
        <v>0</v>
      </c>
    </row>
    <row r="38" spans="1:10" x14ac:dyDescent="0.25">
      <c r="A38" s="6" t="s">
        <v>65</v>
      </c>
      <c r="B38" s="6" t="s">
        <v>10</v>
      </c>
      <c r="C38" s="7">
        <v>42718</v>
      </c>
      <c r="D38" s="6" t="s">
        <v>11</v>
      </c>
      <c r="E38" s="6">
        <v>68</v>
      </c>
      <c r="F38" s="6" t="s">
        <v>12</v>
      </c>
      <c r="G38" s="6" t="s">
        <v>79</v>
      </c>
      <c r="H38" s="6">
        <v>12</v>
      </c>
      <c r="I38" s="6" t="s">
        <v>89</v>
      </c>
      <c r="J38" s="6" t="b">
        <f t="shared" si="3"/>
        <v>0</v>
      </c>
    </row>
    <row r="39" spans="1:10" x14ac:dyDescent="0.25">
      <c r="A39" s="6" t="s">
        <v>65</v>
      </c>
      <c r="B39" s="6" t="s">
        <v>10</v>
      </c>
      <c r="C39" s="7">
        <v>42731</v>
      </c>
      <c r="D39" s="6" t="s">
        <v>11</v>
      </c>
      <c r="E39" s="6">
        <v>132</v>
      </c>
      <c r="F39" s="6" t="s">
        <v>12</v>
      </c>
      <c r="G39" s="6" t="s">
        <v>79</v>
      </c>
      <c r="H39" s="6">
        <v>12</v>
      </c>
      <c r="I39" s="6" t="s">
        <v>90</v>
      </c>
      <c r="J39" s="6" t="b">
        <f t="shared" si="3"/>
        <v>0</v>
      </c>
    </row>
    <row r="40" spans="1:10" x14ac:dyDescent="0.25">
      <c r="A40" s="6" t="s">
        <v>65</v>
      </c>
      <c r="B40" s="6" t="s">
        <v>10</v>
      </c>
      <c r="C40" s="7">
        <v>42740</v>
      </c>
      <c r="D40" s="6" t="s">
        <v>11</v>
      </c>
      <c r="E40" s="6">
        <v>52</v>
      </c>
      <c r="F40" s="6" t="s">
        <v>12</v>
      </c>
      <c r="G40" s="6" t="s">
        <v>79</v>
      </c>
      <c r="H40" s="6">
        <v>1</v>
      </c>
      <c r="I40" s="6" t="s">
        <v>91</v>
      </c>
      <c r="J40" s="6" t="b">
        <f t="shared" si="3"/>
        <v>0</v>
      </c>
    </row>
    <row r="41" spans="1:10" x14ac:dyDescent="0.25">
      <c r="A41" s="6" t="s">
        <v>65</v>
      </c>
      <c r="B41" s="6" t="s">
        <v>10</v>
      </c>
      <c r="C41" s="7">
        <v>42754</v>
      </c>
      <c r="D41" s="6" t="s">
        <v>11</v>
      </c>
      <c r="E41" s="6">
        <v>836</v>
      </c>
      <c r="F41" s="6" t="s">
        <v>12</v>
      </c>
      <c r="G41" s="6" t="s">
        <v>79</v>
      </c>
      <c r="H41" s="6">
        <v>1</v>
      </c>
      <c r="I41" s="6" t="s">
        <v>92</v>
      </c>
      <c r="J41" s="6" t="b">
        <f t="shared" si="3"/>
        <v>0</v>
      </c>
    </row>
    <row r="42" spans="1:10" x14ac:dyDescent="0.25">
      <c r="A42" s="6" t="s">
        <v>65</v>
      </c>
      <c r="B42" s="6" t="s">
        <v>10</v>
      </c>
      <c r="C42" s="7">
        <v>42768</v>
      </c>
      <c r="D42" s="6" t="s">
        <v>11</v>
      </c>
      <c r="E42" s="6">
        <v>42</v>
      </c>
      <c r="F42" s="6" t="s">
        <v>12</v>
      </c>
      <c r="G42" s="6" t="s">
        <v>79</v>
      </c>
      <c r="H42" s="6">
        <v>2</v>
      </c>
      <c r="I42" s="6" t="s">
        <v>93</v>
      </c>
      <c r="J42" s="6" t="b">
        <f t="shared" si="3"/>
        <v>0</v>
      </c>
    </row>
    <row r="43" spans="1:10" x14ac:dyDescent="0.25">
      <c r="A43" s="6" t="s">
        <v>65</v>
      </c>
      <c r="B43" s="6" t="s">
        <v>10</v>
      </c>
      <c r="C43" s="7">
        <v>42780</v>
      </c>
      <c r="D43" s="6" t="s">
        <v>11</v>
      </c>
      <c r="E43" s="6">
        <v>3400</v>
      </c>
      <c r="F43" s="6" t="s">
        <v>12</v>
      </c>
      <c r="G43" s="6" t="s">
        <v>79</v>
      </c>
      <c r="H43" s="6">
        <v>2</v>
      </c>
      <c r="I43" s="6" t="s">
        <v>94</v>
      </c>
      <c r="J43" s="6" t="b">
        <f t="shared" si="3"/>
        <v>1</v>
      </c>
    </row>
    <row r="44" spans="1:10" x14ac:dyDescent="0.25">
      <c r="A44" s="6" t="s">
        <v>65</v>
      </c>
      <c r="B44" s="6" t="s">
        <v>10</v>
      </c>
      <c r="C44" s="7">
        <v>42802</v>
      </c>
      <c r="D44" s="6" t="s">
        <v>11</v>
      </c>
      <c r="E44" s="6">
        <v>180</v>
      </c>
      <c r="F44" s="6" t="s">
        <v>12</v>
      </c>
      <c r="G44" s="6" t="s">
        <v>79</v>
      </c>
      <c r="H44" s="6">
        <v>3</v>
      </c>
      <c r="I44" s="6" t="s">
        <v>95</v>
      </c>
      <c r="J44" s="6" t="b">
        <f t="shared" si="3"/>
        <v>0</v>
      </c>
    </row>
    <row r="45" spans="1:10" x14ac:dyDescent="0.25">
      <c r="A45" s="6" t="s">
        <v>65</v>
      </c>
      <c r="B45" s="6" t="s">
        <v>10</v>
      </c>
      <c r="C45" s="7">
        <v>42843</v>
      </c>
      <c r="D45" s="6" t="s">
        <v>11</v>
      </c>
      <c r="E45" s="6">
        <v>250</v>
      </c>
      <c r="F45" s="6" t="s">
        <v>12</v>
      </c>
      <c r="G45" s="6" t="s">
        <v>79</v>
      </c>
      <c r="H45" s="6">
        <v>4</v>
      </c>
      <c r="I45" s="6" t="s">
        <v>96</v>
      </c>
      <c r="J45" s="6" t="b">
        <f t="shared" si="3"/>
        <v>0</v>
      </c>
    </row>
    <row r="46" spans="1:10" x14ac:dyDescent="0.25">
      <c r="A46" s="6" t="s">
        <v>65</v>
      </c>
      <c r="B46" s="6" t="s">
        <v>10</v>
      </c>
      <c r="C46" s="7">
        <v>43031</v>
      </c>
      <c r="D46" s="6" t="s">
        <v>11</v>
      </c>
      <c r="E46" s="6">
        <v>710</v>
      </c>
      <c r="F46" s="6" t="s">
        <v>12</v>
      </c>
      <c r="G46" s="6" t="s">
        <v>97</v>
      </c>
      <c r="H46" s="6">
        <v>10</v>
      </c>
      <c r="I46" s="6" t="s">
        <v>98</v>
      </c>
      <c r="J46" s="6" t="b">
        <f t="shared" si="3"/>
        <v>0</v>
      </c>
    </row>
    <row r="47" spans="1:10" x14ac:dyDescent="0.25">
      <c r="A47" s="6" t="s">
        <v>65</v>
      </c>
      <c r="B47" s="6" t="s">
        <v>10</v>
      </c>
      <c r="C47" s="7">
        <v>43041</v>
      </c>
      <c r="D47" s="6" t="s">
        <v>11</v>
      </c>
      <c r="E47" s="6">
        <v>360</v>
      </c>
      <c r="F47" s="6" t="s">
        <v>12</v>
      </c>
      <c r="G47" s="6" t="s">
        <v>97</v>
      </c>
      <c r="H47" s="6">
        <v>11</v>
      </c>
      <c r="I47" s="6" t="s">
        <v>99</v>
      </c>
      <c r="J47" s="6" t="b">
        <f t="shared" si="3"/>
        <v>0</v>
      </c>
    </row>
    <row r="48" spans="1:10" x14ac:dyDescent="0.25">
      <c r="A48" s="6" t="s">
        <v>65</v>
      </c>
      <c r="B48" s="6" t="s">
        <v>10</v>
      </c>
      <c r="C48" s="7">
        <v>43087</v>
      </c>
      <c r="D48" s="6" t="s">
        <v>11</v>
      </c>
      <c r="E48" s="6">
        <v>552</v>
      </c>
      <c r="F48" s="6" t="s">
        <v>12</v>
      </c>
      <c r="G48" s="6" t="s">
        <v>97</v>
      </c>
      <c r="H48" s="6">
        <v>12</v>
      </c>
      <c r="I48" s="6" t="s">
        <v>100</v>
      </c>
      <c r="J48" s="6" t="b">
        <f t="shared" si="3"/>
        <v>0</v>
      </c>
    </row>
    <row r="49" spans="1:10" x14ac:dyDescent="0.25">
      <c r="A49" s="6" t="s">
        <v>65</v>
      </c>
      <c r="B49" s="6" t="s">
        <v>10</v>
      </c>
      <c r="C49" s="7">
        <v>43122</v>
      </c>
      <c r="D49" s="6" t="s">
        <v>11</v>
      </c>
      <c r="E49" s="6">
        <v>1700</v>
      </c>
      <c r="F49" s="6" t="s">
        <v>12</v>
      </c>
      <c r="G49" s="6" t="s">
        <v>97</v>
      </c>
      <c r="H49" s="6">
        <v>1</v>
      </c>
      <c r="I49" s="6" t="s">
        <v>101</v>
      </c>
      <c r="J49" s="6" t="b">
        <f t="shared" si="3"/>
        <v>0</v>
      </c>
    </row>
    <row r="50" spans="1:10" x14ac:dyDescent="0.25">
      <c r="A50" s="6" t="s">
        <v>65</v>
      </c>
      <c r="B50" s="6" t="s">
        <v>10</v>
      </c>
      <c r="C50" s="7">
        <v>43138</v>
      </c>
      <c r="D50" s="6" t="s">
        <v>11</v>
      </c>
      <c r="E50" s="6">
        <v>16</v>
      </c>
      <c r="F50" s="6" t="s">
        <v>12</v>
      </c>
      <c r="G50" s="6" t="s">
        <v>97</v>
      </c>
      <c r="H50" s="6">
        <v>2</v>
      </c>
      <c r="I50" s="6" t="s">
        <v>102</v>
      </c>
      <c r="J50" s="6" t="b">
        <f t="shared" si="3"/>
        <v>0</v>
      </c>
    </row>
    <row r="51" spans="1:10" x14ac:dyDescent="0.25">
      <c r="A51" s="6" t="s">
        <v>65</v>
      </c>
      <c r="B51" s="6" t="s">
        <v>10</v>
      </c>
      <c r="C51" s="7">
        <v>43152</v>
      </c>
      <c r="D51" s="6" t="s">
        <v>11</v>
      </c>
      <c r="E51" s="6">
        <v>412</v>
      </c>
      <c r="F51" s="6" t="s">
        <v>12</v>
      </c>
      <c r="G51" s="6" t="s">
        <v>97</v>
      </c>
      <c r="H51" s="6">
        <v>2</v>
      </c>
      <c r="I51" s="6" t="s">
        <v>103</v>
      </c>
      <c r="J51" s="6" t="b">
        <f t="shared" si="3"/>
        <v>0</v>
      </c>
    </row>
    <row r="52" spans="1:10" x14ac:dyDescent="0.25">
      <c r="A52" s="6" t="s">
        <v>65</v>
      </c>
      <c r="B52" s="6" t="s">
        <v>10</v>
      </c>
      <c r="C52" s="7">
        <v>43186</v>
      </c>
      <c r="D52" s="6" t="s">
        <v>11</v>
      </c>
      <c r="E52" s="6">
        <v>31000</v>
      </c>
      <c r="F52" s="6" t="s">
        <v>12</v>
      </c>
      <c r="G52" s="6" t="s">
        <v>97</v>
      </c>
      <c r="H52" s="6">
        <v>3</v>
      </c>
      <c r="I52" s="6" t="s">
        <v>104</v>
      </c>
      <c r="J52" s="6" t="b">
        <f t="shared" si="3"/>
        <v>1</v>
      </c>
    </row>
    <row r="53" spans="1:10" x14ac:dyDescent="0.25">
      <c r="A53" s="6" t="s">
        <v>65</v>
      </c>
      <c r="B53" s="6" t="s">
        <v>10</v>
      </c>
      <c r="C53" s="7">
        <v>43213</v>
      </c>
      <c r="D53" s="6" t="s">
        <v>11</v>
      </c>
      <c r="E53" s="6">
        <v>171</v>
      </c>
      <c r="F53" s="6" t="s">
        <v>12</v>
      </c>
      <c r="G53" s="6" t="s">
        <v>97</v>
      </c>
      <c r="H53" s="6">
        <v>4</v>
      </c>
      <c r="I53" s="6" t="s">
        <v>105</v>
      </c>
      <c r="J53" s="6" t="b">
        <f t="shared" si="3"/>
        <v>0</v>
      </c>
    </row>
    <row r="54" spans="1:10" x14ac:dyDescent="0.25">
      <c r="C54" s="2"/>
    </row>
    <row r="55" spans="1:10" x14ac:dyDescent="0.25">
      <c r="A55" s="5" t="s">
        <v>120</v>
      </c>
      <c r="B55" s="5">
        <v>410</v>
      </c>
      <c r="C55" s="2"/>
    </row>
    <row r="56" spans="1:10" x14ac:dyDescent="0.25">
      <c r="A56" s="5" t="s">
        <v>121</v>
      </c>
      <c r="B56" s="5">
        <v>2050</v>
      </c>
      <c r="C56" s="2"/>
    </row>
    <row r="57" spans="1:10" x14ac:dyDescent="0.25">
      <c r="C57" s="2"/>
    </row>
    <row r="58" spans="1:10" x14ac:dyDescent="0.25">
      <c r="C58" s="2"/>
    </row>
    <row r="59" spans="1:10" x14ac:dyDescent="0.25">
      <c r="C59" s="2"/>
    </row>
    <row r="60" spans="1:10" x14ac:dyDescent="0.25">
      <c r="C60" s="2"/>
    </row>
    <row r="61" spans="1:10" x14ac:dyDescent="0.25">
      <c r="C61" s="2"/>
    </row>
    <row r="62" spans="1:10" x14ac:dyDescent="0.25">
      <c r="C62" s="2"/>
    </row>
    <row r="63" spans="1:10" x14ac:dyDescent="0.25">
      <c r="C63" s="2"/>
    </row>
    <row r="64" spans="1:10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</sheetData>
  <mergeCells count="2">
    <mergeCell ref="L13:P15"/>
    <mergeCell ref="L9:P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Q2" sqref="Q2"/>
    </sheetView>
  </sheetViews>
  <sheetFormatPr defaultRowHeight="15" x14ac:dyDescent="0.25"/>
  <cols>
    <col min="1" max="1" width="16.5703125" bestFit="1" customWidth="1"/>
    <col min="2" max="2" width="12.7109375" bestFit="1" customWidth="1"/>
    <col min="3" max="3" width="14.28515625" bestFit="1" customWidth="1"/>
    <col min="4" max="4" width="20.140625" bestFit="1" customWidth="1"/>
    <col min="5" max="5" width="11.7109375" bestFit="1" customWidth="1"/>
    <col min="6" max="6" width="5.5703125" bestFit="1" customWidth="1"/>
    <col min="7" max="7" width="17" bestFit="1" customWidth="1"/>
    <col min="8" max="8" width="11.85546875" bestFit="1" customWidth="1"/>
    <col min="9" max="9" width="11" bestFit="1" customWidth="1"/>
    <col min="10" max="10" width="19.140625" bestFit="1" customWidth="1"/>
    <col min="13" max="13" width="10.28515625" style="3" bestFit="1" customWidth="1"/>
    <col min="14" max="14" width="13.42578125" style="3" bestFit="1" customWidth="1"/>
    <col min="15" max="15" width="12" style="3" bestFit="1" customWidth="1"/>
    <col min="16" max="16" width="6.140625" style="3" bestFit="1" customWidth="1"/>
    <col min="17" max="17" width="11.28515625" style="3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118</v>
      </c>
      <c r="N1" s="1" t="s">
        <v>122</v>
      </c>
      <c r="O1" s="1" t="s">
        <v>123</v>
      </c>
      <c r="P1" s="1" t="s">
        <v>124</v>
      </c>
      <c r="Q1" s="1" t="s">
        <v>125</v>
      </c>
    </row>
    <row r="2" spans="1:17" x14ac:dyDescent="0.25">
      <c r="A2" t="s">
        <v>106</v>
      </c>
      <c r="B2" t="s">
        <v>10</v>
      </c>
      <c r="C2">
        <v>42530</v>
      </c>
      <c r="D2" t="s">
        <v>11</v>
      </c>
      <c r="E2">
        <v>500</v>
      </c>
      <c r="F2" t="s">
        <v>12</v>
      </c>
      <c r="G2" t="s">
        <v>13</v>
      </c>
      <c r="H2">
        <v>6</v>
      </c>
      <c r="I2" t="s">
        <v>48</v>
      </c>
      <c r="J2" t="b">
        <f>E2&gt;$B$21</f>
        <v>1</v>
      </c>
      <c r="M2" s="3" t="s">
        <v>133</v>
      </c>
      <c r="N2" s="3">
        <f>COUNT(E2:E19)</f>
        <v>18</v>
      </c>
      <c r="O2" s="3">
        <f>COUNTIF(J2:J19, "TRUE")/N2</f>
        <v>0.33333333333333331</v>
      </c>
      <c r="P2" s="3" t="str">
        <f>IF(O2&gt;0.25, "FAIL", "ATTAINS")</f>
        <v>FAIL</v>
      </c>
      <c r="Q2" s="3" t="s">
        <v>127</v>
      </c>
    </row>
    <row r="3" spans="1:17" x14ac:dyDescent="0.25">
      <c r="A3" t="s">
        <v>106</v>
      </c>
      <c r="B3" t="s">
        <v>10</v>
      </c>
      <c r="C3">
        <v>42543</v>
      </c>
      <c r="D3" t="s">
        <v>11</v>
      </c>
      <c r="E3">
        <v>320</v>
      </c>
      <c r="F3" t="s">
        <v>12</v>
      </c>
      <c r="G3" t="s">
        <v>13</v>
      </c>
      <c r="H3">
        <v>6</v>
      </c>
      <c r="I3" t="s">
        <v>40</v>
      </c>
      <c r="J3" t="b">
        <f t="shared" ref="J3:J19" si="0">E3&gt;$B$21</f>
        <v>0</v>
      </c>
      <c r="M3" s="3" t="s">
        <v>135</v>
      </c>
      <c r="N3" s="3">
        <v>18</v>
      </c>
      <c r="O3" s="3">
        <v>0.33333333333333298</v>
      </c>
      <c r="P3" s="3" t="s">
        <v>132</v>
      </c>
    </row>
    <row r="4" spans="1:17" x14ac:dyDescent="0.25">
      <c r="A4" t="s">
        <v>106</v>
      </c>
      <c r="B4" t="s">
        <v>10</v>
      </c>
      <c r="C4">
        <v>42551</v>
      </c>
      <c r="D4" t="s">
        <v>11</v>
      </c>
      <c r="E4">
        <v>116</v>
      </c>
      <c r="F4" t="s">
        <v>12</v>
      </c>
      <c r="G4" t="s">
        <v>13</v>
      </c>
      <c r="H4">
        <v>6</v>
      </c>
      <c r="I4" t="s">
        <v>41</v>
      </c>
      <c r="J4" t="b">
        <f t="shared" si="0"/>
        <v>0</v>
      </c>
      <c r="M4" s="3" t="s">
        <v>134</v>
      </c>
      <c r="N4" s="4" t="b">
        <f>N2=N3</f>
        <v>1</v>
      </c>
      <c r="O4" s="4" t="b">
        <f t="shared" ref="O4:P4" si="1">O2=O3</f>
        <v>1</v>
      </c>
      <c r="P4" s="4" t="b">
        <f t="shared" si="1"/>
        <v>1</v>
      </c>
    </row>
    <row r="5" spans="1:17" x14ac:dyDescent="0.25">
      <c r="A5" t="s">
        <v>106</v>
      </c>
      <c r="B5" t="s">
        <v>10</v>
      </c>
      <c r="C5">
        <v>42556</v>
      </c>
      <c r="D5" t="s">
        <v>11</v>
      </c>
      <c r="E5">
        <v>450</v>
      </c>
      <c r="F5" t="s">
        <v>12</v>
      </c>
      <c r="G5" t="s">
        <v>13</v>
      </c>
      <c r="H5">
        <v>7</v>
      </c>
      <c r="I5" t="s">
        <v>49</v>
      </c>
      <c r="J5" t="b">
        <f t="shared" si="0"/>
        <v>1</v>
      </c>
    </row>
    <row r="6" spans="1:17" x14ac:dyDescent="0.25">
      <c r="A6" t="s">
        <v>106</v>
      </c>
      <c r="B6" t="s">
        <v>10</v>
      </c>
      <c r="C6">
        <v>42564</v>
      </c>
      <c r="D6" t="s">
        <v>11</v>
      </c>
      <c r="E6">
        <v>1020</v>
      </c>
      <c r="F6" t="s">
        <v>12</v>
      </c>
      <c r="G6" t="s">
        <v>13</v>
      </c>
      <c r="H6">
        <v>7</v>
      </c>
      <c r="I6" t="s">
        <v>50</v>
      </c>
      <c r="J6" t="b">
        <f t="shared" si="0"/>
        <v>1</v>
      </c>
      <c r="N6" s="10" t="s">
        <v>142</v>
      </c>
      <c r="O6" s="10"/>
      <c r="P6" s="10"/>
    </row>
    <row r="7" spans="1:17" x14ac:dyDescent="0.25">
      <c r="A7" t="s">
        <v>106</v>
      </c>
      <c r="B7" t="s">
        <v>10</v>
      </c>
      <c r="C7">
        <v>42572</v>
      </c>
      <c r="D7" t="s">
        <v>11</v>
      </c>
      <c r="E7">
        <v>1350</v>
      </c>
      <c r="F7" t="s">
        <v>12</v>
      </c>
      <c r="G7" t="s">
        <v>13</v>
      </c>
      <c r="H7">
        <v>7</v>
      </c>
      <c r="I7" t="s">
        <v>51</v>
      </c>
      <c r="J7" t="b">
        <f t="shared" si="0"/>
        <v>1</v>
      </c>
      <c r="N7" s="10"/>
      <c r="O7" s="10"/>
      <c r="P7" s="10"/>
    </row>
    <row r="8" spans="1:17" x14ac:dyDescent="0.25">
      <c r="A8" t="s">
        <v>106</v>
      </c>
      <c r="B8" t="s">
        <v>10</v>
      </c>
      <c r="C8">
        <v>42592</v>
      </c>
      <c r="D8" t="s">
        <v>11</v>
      </c>
      <c r="E8">
        <v>308</v>
      </c>
      <c r="F8" t="s">
        <v>12</v>
      </c>
      <c r="G8" t="s">
        <v>13</v>
      </c>
      <c r="H8">
        <v>8</v>
      </c>
      <c r="I8" t="s">
        <v>45</v>
      </c>
      <c r="J8" t="b">
        <f t="shared" si="0"/>
        <v>0</v>
      </c>
      <c r="N8" s="10"/>
      <c r="O8" s="10"/>
      <c r="P8" s="10"/>
    </row>
    <row r="9" spans="1:17" x14ac:dyDescent="0.25">
      <c r="A9" t="s">
        <v>106</v>
      </c>
      <c r="B9" t="s">
        <v>10</v>
      </c>
      <c r="C9">
        <v>42607</v>
      </c>
      <c r="D9" t="s">
        <v>11</v>
      </c>
      <c r="E9">
        <v>136</v>
      </c>
      <c r="F9" t="s">
        <v>12</v>
      </c>
      <c r="G9" t="s">
        <v>13</v>
      </c>
      <c r="H9">
        <v>8</v>
      </c>
      <c r="I9" t="s">
        <v>52</v>
      </c>
      <c r="J9" t="b">
        <f t="shared" si="0"/>
        <v>0</v>
      </c>
    </row>
    <row r="10" spans="1:17" x14ac:dyDescent="0.25">
      <c r="A10" t="s">
        <v>106</v>
      </c>
      <c r="B10" t="s">
        <v>10</v>
      </c>
      <c r="C10">
        <v>42620</v>
      </c>
      <c r="D10" t="s">
        <v>11</v>
      </c>
      <c r="E10">
        <v>144</v>
      </c>
      <c r="F10" t="s">
        <v>12</v>
      </c>
      <c r="G10" t="s">
        <v>13</v>
      </c>
      <c r="H10">
        <v>9</v>
      </c>
      <c r="I10" t="s">
        <v>18</v>
      </c>
      <c r="J10" t="b">
        <f t="shared" si="0"/>
        <v>0</v>
      </c>
    </row>
    <row r="11" spans="1:17" x14ac:dyDescent="0.25">
      <c r="A11" t="s">
        <v>106</v>
      </c>
      <c r="B11" t="s">
        <v>10</v>
      </c>
      <c r="C11">
        <v>42865</v>
      </c>
      <c r="D11" t="s">
        <v>11</v>
      </c>
      <c r="E11">
        <v>124</v>
      </c>
      <c r="F11" t="s">
        <v>12</v>
      </c>
      <c r="G11" t="s">
        <v>53</v>
      </c>
      <c r="H11">
        <v>5</v>
      </c>
      <c r="I11" t="s">
        <v>54</v>
      </c>
      <c r="J11" t="b">
        <f t="shared" si="0"/>
        <v>0</v>
      </c>
    </row>
    <row r="12" spans="1:17" x14ac:dyDescent="0.25">
      <c r="A12" t="s">
        <v>106</v>
      </c>
      <c r="B12" t="s">
        <v>10</v>
      </c>
      <c r="C12">
        <v>42893</v>
      </c>
      <c r="D12" t="s">
        <v>11</v>
      </c>
      <c r="E12">
        <v>116</v>
      </c>
      <c r="F12" t="s">
        <v>12</v>
      </c>
      <c r="G12" t="s">
        <v>53</v>
      </c>
      <c r="H12">
        <v>6</v>
      </c>
      <c r="I12" t="s">
        <v>55</v>
      </c>
      <c r="J12" t="b">
        <f t="shared" si="0"/>
        <v>0</v>
      </c>
    </row>
    <row r="13" spans="1:17" x14ac:dyDescent="0.25">
      <c r="A13" t="s">
        <v>106</v>
      </c>
      <c r="B13" t="s">
        <v>10</v>
      </c>
      <c r="C13">
        <v>42906</v>
      </c>
      <c r="D13" t="s">
        <v>11</v>
      </c>
      <c r="E13">
        <v>184</v>
      </c>
      <c r="F13" t="s">
        <v>12</v>
      </c>
      <c r="G13" t="s">
        <v>53</v>
      </c>
      <c r="H13">
        <v>6</v>
      </c>
      <c r="I13" t="s">
        <v>56</v>
      </c>
      <c r="J13" t="b">
        <f t="shared" si="0"/>
        <v>0</v>
      </c>
    </row>
    <row r="14" spans="1:17" x14ac:dyDescent="0.25">
      <c r="A14" t="s">
        <v>106</v>
      </c>
      <c r="B14" t="s">
        <v>10</v>
      </c>
      <c r="C14">
        <v>42921</v>
      </c>
      <c r="D14" t="s">
        <v>11</v>
      </c>
      <c r="E14">
        <v>1420</v>
      </c>
      <c r="F14" t="s">
        <v>12</v>
      </c>
      <c r="G14" t="s">
        <v>53</v>
      </c>
      <c r="H14">
        <v>7</v>
      </c>
      <c r="I14" t="s">
        <v>49</v>
      </c>
      <c r="J14" t="b">
        <f t="shared" si="0"/>
        <v>1</v>
      </c>
    </row>
    <row r="15" spans="1:17" x14ac:dyDescent="0.25">
      <c r="A15" t="s">
        <v>106</v>
      </c>
      <c r="B15" t="s">
        <v>10</v>
      </c>
      <c r="C15">
        <v>42935</v>
      </c>
      <c r="D15" t="s">
        <v>11</v>
      </c>
      <c r="E15">
        <v>100</v>
      </c>
      <c r="F15" t="s">
        <v>12</v>
      </c>
      <c r="G15" t="s">
        <v>53</v>
      </c>
      <c r="H15">
        <v>7</v>
      </c>
      <c r="I15" t="s">
        <v>15</v>
      </c>
      <c r="J15" t="b">
        <f t="shared" si="0"/>
        <v>0</v>
      </c>
    </row>
    <row r="16" spans="1:17" x14ac:dyDescent="0.25">
      <c r="A16" t="s">
        <v>106</v>
      </c>
      <c r="B16" t="s">
        <v>10</v>
      </c>
      <c r="C16">
        <v>42949</v>
      </c>
      <c r="D16" t="s">
        <v>11</v>
      </c>
      <c r="E16">
        <v>1300</v>
      </c>
      <c r="F16" t="s">
        <v>12</v>
      </c>
      <c r="G16" t="s">
        <v>53</v>
      </c>
      <c r="H16">
        <v>8</v>
      </c>
      <c r="I16" t="s">
        <v>57</v>
      </c>
      <c r="J16" t="b">
        <f t="shared" si="0"/>
        <v>1</v>
      </c>
    </row>
    <row r="17" spans="1:10" x14ac:dyDescent="0.25">
      <c r="A17" t="s">
        <v>106</v>
      </c>
      <c r="B17" t="s">
        <v>10</v>
      </c>
      <c r="C17">
        <v>42968</v>
      </c>
      <c r="D17" t="s">
        <v>11</v>
      </c>
      <c r="E17">
        <v>125</v>
      </c>
      <c r="F17" t="s">
        <v>12</v>
      </c>
      <c r="G17" t="s">
        <v>53</v>
      </c>
      <c r="H17">
        <v>8</v>
      </c>
      <c r="I17" t="s">
        <v>58</v>
      </c>
      <c r="J17" t="b">
        <f t="shared" si="0"/>
        <v>0</v>
      </c>
    </row>
    <row r="18" spans="1:10" x14ac:dyDescent="0.25">
      <c r="A18" t="s">
        <v>106</v>
      </c>
      <c r="B18" t="s">
        <v>10</v>
      </c>
      <c r="C18">
        <v>42989</v>
      </c>
      <c r="D18" t="s">
        <v>11</v>
      </c>
      <c r="E18">
        <v>48</v>
      </c>
      <c r="F18" t="s">
        <v>12</v>
      </c>
      <c r="G18" t="s">
        <v>53</v>
      </c>
      <c r="H18">
        <v>9</v>
      </c>
      <c r="I18" t="s">
        <v>59</v>
      </c>
      <c r="J18" t="b">
        <f t="shared" si="0"/>
        <v>0</v>
      </c>
    </row>
    <row r="19" spans="1:10" x14ac:dyDescent="0.25">
      <c r="A19" t="s">
        <v>106</v>
      </c>
      <c r="B19" t="s">
        <v>10</v>
      </c>
      <c r="C19">
        <v>43006</v>
      </c>
      <c r="D19" t="s">
        <v>11</v>
      </c>
      <c r="E19">
        <v>144</v>
      </c>
      <c r="F19" t="s">
        <v>12</v>
      </c>
      <c r="G19" t="s">
        <v>53</v>
      </c>
      <c r="H19">
        <v>9</v>
      </c>
      <c r="I19" t="s">
        <v>22</v>
      </c>
      <c r="J19" t="b">
        <f t="shared" si="0"/>
        <v>0</v>
      </c>
    </row>
    <row r="20" spans="1:10" x14ac:dyDescent="0.25">
      <c r="C20" s="2"/>
    </row>
    <row r="21" spans="1:10" x14ac:dyDescent="0.25">
      <c r="A21" s="5" t="s">
        <v>119</v>
      </c>
      <c r="B21" s="5">
        <v>410</v>
      </c>
      <c r="C21" s="2"/>
    </row>
    <row r="22" spans="1:10" x14ac:dyDescent="0.25">
      <c r="C22" s="2"/>
    </row>
    <row r="23" spans="1:10" x14ac:dyDescent="0.25">
      <c r="C23" s="2"/>
    </row>
    <row r="24" spans="1:10" x14ac:dyDescent="0.25">
      <c r="C24" s="2"/>
    </row>
    <row r="25" spans="1:10" x14ac:dyDescent="0.25">
      <c r="C25" s="2"/>
    </row>
    <row r="26" spans="1:10" x14ac:dyDescent="0.25">
      <c r="C26" s="2"/>
    </row>
    <row r="27" spans="1:10" x14ac:dyDescent="0.25">
      <c r="C27" s="2"/>
    </row>
    <row r="28" spans="1:10" x14ac:dyDescent="0.25">
      <c r="C28" s="2"/>
    </row>
    <row r="29" spans="1:10" x14ac:dyDescent="0.25">
      <c r="C29" s="2"/>
    </row>
    <row r="30" spans="1:10" x14ac:dyDescent="0.25">
      <c r="C30" s="2"/>
    </row>
    <row r="31" spans="1:10" x14ac:dyDescent="0.25">
      <c r="C31" s="2"/>
    </row>
    <row r="32" spans="1:10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</sheetData>
  <mergeCells count="1">
    <mergeCell ref="N6:P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O14" sqref="O14"/>
    </sheetView>
  </sheetViews>
  <sheetFormatPr defaultRowHeight="15" x14ac:dyDescent="0.25"/>
  <cols>
    <col min="1" max="1" width="16.5703125" bestFit="1" customWidth="1"/>
    <col min="2" max="2" width="12.7109375" bestFit="1" customWidth="1"/>
    <col min="3" max="3" width="14.28515625" bestFit="1" customWidth="1"/>
    <col min="4" max="4" width="20.140625" bestFit="1" customWidth="1"/>
    <col min="5" max="5" width="11.7109375" bestFit="1" customWidth="1"/>
    <col min="6" max="6" width="5.5703125" bestFit="1" customWidth="1"/>
    <col min="7" max="7" width="17" bestFit="1" customWidth="1"/>
    <col min="8" max="8" width="11.85546875" bestFit="1" customWidth="1"/>
    <col min="9" max="9" width="11" bestFit="1" customWidth="1"/>
    <col min="10" max="10" width="19.140625" bestFit="1" customWidth="1"/>
    <col min="13" max="13" width="10.28515625" style="3" bestFit="1" customWidth="1"/>
    <col min="14" max="14" width="13.42578125" style="3" bestFit="1" customWidth="1"/>
    <col min="15" max="15" width="12" style="3" bestFit="1" customWidth="1"/>
    <col min="16" max="16" width="6.140625" style="3" bestFit="1" customWidth="1"/>
    <col min="17" max="17" width="11.28515625" style="3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118</v>
      </c>
      <c r="N1" s="1" t="s">
        <v>122</v>
      </c>
      <c r="O1" s="1" t="s">
        <v>123</v>
      </c>
      <c r="P1" s="1" t="s">
        <v>124</v>
      </c>
      <c r="Q1" s="1" t="s">
        <v>125</v>
      </c>
    </row>
    <row r="2" spans="1:17" x14ac:dyDescent="0.25">
      <c r="A2" t="s">
        <v>107</v>
      </c>
      <c r="B2" t="s">
        <v>10</v>
      </c>
      <c r="C2">
        <v>42506</v>
      </c>
      <c r="D2" t="s">
        <v>11</v>
      </c>
      <c r="E2">
        <v>1400</v>
      </c>
      <c r="F2" t="s">
        <v>12</v>
      </c>
      <c r="G2" t="s">
        <v>13</v>
      </c>
      <c r="H2">
        <v>5</v>
      </c>
      <c r="I2" t="s">
        <v>108</v>
      </c>
      <c r="J2" t="b">
        <f>E2&gt;$B$20</f>
        <v>1</v>
      </c>
      <c r="M2" s="3" t="s">
        <v>133</v>
      </c>
      <c r="N2" s="3">
        <f>COUNT(E2:E18)</f>
        <v>17</v>
      </c>
      <c r="O2" s="3">
        <f>COUNTIF(J2:J18, "TRUE")/N2</f>
        <v>0.29411764705882354</v>
      </c>
      <c r="P2" s="3" t="str">
        <f>IF(O2&gt;0.25, "FAIL", "ATTAINS")</f>
        <v>FAIL</v>
      </c>
      <c r="Q2" s="3" t="s">
        <v>127</v>
      </c>
    </row>
    <row r="3" spans="1:17" x14ac:dyDescent="0.25">
      <c r="A3" t="s">
        <v>107</v>
      </c>
      <c r="B3" t="s">
        <v>10</v>
      </c>
      <c r="C3">
        <v>42522</v>
      </c>
      <c r="D3" t="s">
        <v>11</v>
      </c>
      <c r="E3">
        <v>4550</v>
      </c>
      <c r="F3" t="s">
        <v>12</v>
      </c>
      <c r="G3" t="s">
        <v>13</v>
      </c>
      <c r="H3">
        <v>6</v>
      </c>
      <c r="I3" t="s">
        <v>61</v>
      </c>
      <c r="J3" t="b">
        <f t="shared" ref="J3:J18" si="0">E3&gt;$B$20</f>
        <v>1</v>
      </c>
      <c r="M3" s="3" t="s">
        <v>135</v>
      </c>
      <c r="N3" s="3">
        <v>17</v>
      </c>
      <c r="O3" s="3">
        <v>0.29411764705882398</v>
      </c>
      <c r="P3" s="3" t="s">
        <v>132</v>
      </c>
    </row>
    <row r="4" spans="1:17" x14ac:dyDescent="0.25">
      <c r="A4" t="s">
        <v>107</v>
      </c>
      <c r="B4" t="s">
        <v>10</v>
      </c>
      <c r="C4">
        <v>42527</v>
      </c>
      <c r="D4" t="s">
        <v>11</v>
      </c>
      <c r="E4">
        <v>132</v>
      </c>
      <c r="F4" t="s">
        <v>12</v>
      </c>
      <c r="G4" t="s">
        <v>13</v>
      </c>
      <c r="H4">
        <v>6</v>
      </c>
      <c r="I4" t="s">
        <v>109</v>
      </c>
      <c r="J4" t="b">
        <f t="shared" si="0"/>
        <v>0</v>
      </c>
      <c r="M4" s="3" t="s">
        <v>134</v>
      </c>
      <c r="N4" s="4" t="b">
        <f>N2=N3</f>
        <v>1</v>
      </c>
      <c r="O4" s="4" t="b">
        <f t="shared" ref="O4:P4" si="1">O2=O3</f>
        <v>1</v>
      </c>
      <c r="P4" s="4" t="b">
        <f t="shared" si="1"/>
        <v>1</v>
      </c>
    </row>
    <row r="5" spans="1:17" x14ac:dyDescent="0.25">
      <c r="A5" t="s">
        <v>107</v>
      </c>
      <c r="B5" t="s">
        <v>10</v>
      </c>
      <c r="C5">
        <v>42543</v>
      </c>
      <c r="D5" t="s">
        <v>11</v>
      </c>
      <c r="E5">
        <v>1680</v>
      </c>
      <c r="F5" t="s">
        <v>12</v>
      </c>
      <c r="G5" t="s">
        <v>13</v>
      </c>
      <c r="H5">
        <v>6</v>
      </c>
      <c r="I5" t="s">
        <v>40</v>
      </c>
      <c r="J5" t="b">
        <f t="shared" si="0"/>
        <v>1</v>
      </c>
    </row>
    <row r="6" spans="1:17" ht="15" customHeight="1" x14ac:dyDescent="0.25">
      <c r="A6" t="s">
        <v>107</v>
      </c>
      <c r="B6" t="s">
        <v>10</v>
      </c>
      <c r="C6">
        <v>42576</v>
      </c>
      <c r="D6" t="s">
        <v>11</v>
      </c>
      <c r="E6">
        <v>144</v>
      </c>
      <c r="F6" t="s">
        <v>12</v>
      </c>
      <c r="G6" t="s">
        <v>13</v>
      </c>
      <c r="H6">
        <v>7</v>
      </c>
      <c r="I6" t="s">
        <v>110</v>
      </c>
      <c r="J6" t="b">
        <f t="shared" si="0"/>
        <v>0</v>
      </c>
      <c r="N6" s="10" t="s">
        <v>142</v>
      </c>
      <c r="O6" s="10"/>
      <c r="P6" s="10"/>
    </row>
    <row r="7" spans="1:17" x14ac:dyDescent="0.25">
      <c r="A7" t="s">
        <v>107</v>
      </c>
      <c r="B7" t="s">
        <v>10</v>
      </c>
      <c r="C7">
        <v>42583</v>
      </c>
      <c r="D7" t="s">
        <v>11</v>
      </c>
      <c r="E7">
        <v>100</v>
      </c>
      <c r="F7" t="s">
        <v>12</v>
      </c>
      <c r="G7" t="s">
        <v>13</v>
      </c>
      <c r="H7">
        <v>8</v>
      </c>
      <c r="I7" t="s">
        <v>111</v>
      </c>
      <c r="J7" t="b">
        <f t="shared" si="0"/>
        <v>0</v>
      </c>
      <c r="N7" s="10"/>
      <c r="O7" s="10"/>
      <c r="P7" s="10"/>
    </row>
    <row r="8" spans="1:17" x14ac:dyDescent="0.25">
      <c r="A8" t="s">
        <v>107</v>
      </c>
      <c r="B8" t="s">
        <v>10</v>
      </c>
      <c r="C8">
        <v>42597</v>
      </c>
      <c r="D8" t="s">
        <v>11</v>
      </c>
      <c r="E8">
        <v>2875</v>
      </c>
      <c r="F8" t="s">
        <v>12</v>
      </c>
      <c r="G8" t="s">
        <v>13</v>
      </c>
      <c r="H8">
        <v>8</v>
      </c>
      <c r="I8" t="s">
        <v>16</v>
      </c>
      <c r="J8" t="b">
        <f t="shared" si="0"/>
        <v>1</v>
      </c>
      <c r="N8" s="10"/>
      <c r="O8" s="10"/>
      <c r="P8" s="10"/>
    </row>
    <row r="9" spans="1:17" x14ac:dyDescent="0.25">
      <c r="A9" t="s">
        <v>107</v>
      </c>
      <c r="B9" t="s">
        <v>10</v>
      </c>
      <c r="C9">
        <v>42632</v>
      </c>
      <c r="D9" t="s">
        <v>11</v>
      </c>
      <c r="E9">
        <v>328</v>
      </c>
      <c r="F9" t="s">
        <v>12</v>
      </c>
      <c r="G9" t="s">
        <v>13</v>
      </c>
      <c r="H9">
        <v>9</v>
      </c>
      <c r="I9" t="s">
        <v>112</v>
      </c>
      <c r="J9" t="b">
        <f t="shared" si="0"/>
        <v>0</v>
      </c>
    </row>
    <row r="10" spans="1:17" x14ac:dyDescent="0.25">
      <c r="A10" t="s">
        <v>107</v>
      </c>
      <c r="B10" t="s">
        <v>10</v>
      </c>
      <c r="C10">
        <v>42863</v>
      </c>
      <c r="D10" t="s">
        <v>11</v>
      </c>
      <c r="E10">
        <v>112</v>
      </c>
      <c r="F10" t="s">
        <v>12</v>
      </c>
      <c r="G10" t="s">
        <v>53</v>
      </c>
      <c r="H10">
        <v>5</v>
      </c>
      <c r="I10" t="s">
        <v>113</v>
      </c>
      <c r="J10" t="b">
        <f t="shared" si="0"/>
        <v>0</v>
      </c>
    </row>
    <row r="11" spans="1:17" x14ac:dyDescent="0.25">
      <c r="A11" t="s">
        <v>107</v>
      </c>
      <c r="B11" t="s">
        <v>10</v>
      </c>
      <c r="C11">
        <v>42886</v>
      </c>
      <c r="D11" t="s">
        <v>11</v>
      </c>
      <c r="E11">
        <v>348</v>
      </c>
      <c r="F11" t="s">
        <v>12</v>
      </c>
      <c r="G11" t="s">
        <v>53</v>
      </c>
      <c r="H11">
        <v>5</v>
      </c>
      <c r="I11" t="s">
        <v>114</v>
      </c>
      <c r="J11" t="b">
        <f t="shared" si="0"/>
        <v>0</v>
      </c>
    </row>
    <row r="12" spans="1:17" x14ac:dyDescent="0.25">
      <c r="A12" t="s">
        <v>107</v>
      </c>
      <c r="B12" t="s">
        <v>10</v>
      </c>
      <c r="C12">
        <v>42901</v>
      </c>
      <c r="D12" t="s">
        <v>11</v>
      </c>
      <c r="E12">
        <v>200</v>
      </c>
      <c r="F12" t="s">
        <v>12</v>
      </c>
      <c r="G12" t="s">
        <v>53</v>
      </c>
      <c r="H12">
        <v>6</v>
      </c>
      <c r="I12" t="s">
        <v>62</v>
      </c>
      <c r="J12" t="b">
        <f t="shared" si="0"/>
        <v>0</v>
      </c>
    </row>
    <row r="13" spans="1:17" x14ac:dyDescent="0.25">
      <c r="A13" t="s">
        <v>107</v>
      </c>
      <c r="B13" t="s">
        <v>10</v>
      </c>
      <c r="C13">
        <v>42905</v>
      </c>
      <c r="D13" t="s">
        <v>11</v>
      </c>
      <c r="E13">
        <v>1600</v>
      </c>
      <c r="F13" t="s">
        <v>12</v>
      </c>
      <c r="G13" t="s">
        <v>53</v>
      </c>
      <c r="H13">
        <v>6</v>
      </c>
      <c r="I13" t="s">
        <v>115</v>
      </c>
      <c r="J13" t="b">
        <f t="shared" si="0"/>
        <v>1</v>
      </c>
    </row>
    <row r="14" spans="1:17" x14ac:dyDescent="0.25">
      <c r="A14" t="s">
        <v>107</v>
      </c>
      <c r="B14" t="s">
        <v>10</v>
      </c>
      <c r="C14">
        <v>42929</v>
      </c>
      <c r="D14" t="s">
        <v>11</v>
      </c>
      <c r="E14">
        <v>156</v>
      </c>
      <c r="F14" t="s">
        <v>12</v>
      </c>
      <c r="G14" t="s">
        <v>53</v>
      </c>
      <c r="H14">
        <v>7</v>
      </c>
      <c r="I14" t="s">
        <v>50</v>
      </c>
      <c r="J14" t="b">
        <f t="shared" si="0"/>
        <v>0</v>
      </c>
    </row>
    <row r="15" spans="1:17" x14ac:dyDescent="0.25">
      <c r="A15" t="s">
        <v>107</v>
      </c>
      <c r="B15" t="s">
        <v>10</v>
      </c>
      <c r="C15">
        <v>42941</v>
      </c>
      <c r="D15" t="s">
        <v>11</v>
      </c>
      <c r="E15">
        <v>104</v>
      </c>
      <c r="F15" t="s">
        <v>12</v>
      </c>
      <c r="G15" t="s">
        <v>53</v>
      </c>
      <c r="H15">
        <v>7</v>
      </c>
      <c r="I15" t="s">
        <v>110</v>
      </c>
      <c r="J15" t="b">
        <f t="shared" si="0"/>
        <v>0</v>
      </c>
    </row>
    <row r="16" spans="1:17" x14ac:dyDescent="0.25">
      <c r="A16" t="s">
        <v>107</v>
      </c>
      <c r="B16" t="s">
        <v>10</v>
      </c>
      <c r="C16">
        <v>42954</v>
      </c>
      <c r="D16" t="s">
        <v>11</v>
      </c>
      <c r="E16">
        <v>220</v>
      </c>
      <c r="F16" t="s">
        <v>12</v>
      </c>
      <c r="G16" t="s">
        <v>53</v>
      </c>
      <c r="H16">
        <v>8</v>
      </c>
      <c r="I16" t="s">
        <v>32</v>
      </c>
      <c r="J16" t="b">
        <f t="shared" si="0"/>
        <v>0</v>
      </c>
    </row>
    <row r="17" spans="1:10" x14ac:dyDescent="0.25">
      <c r="A17" t="s">
        <v>107</v>
      </c>
      <c r="B17" t="s">
        <v>10</v>
      </c>
      <c r="C17">
        <v>42975</v>
      </c>
      <c r="D17" t="s">
        <v>11</v>
      </c>
      <c r="E17">
        <v>148</v>
      </c>
      <c r="F17" t="s">
        <v>12</v>
      </c>
      <c r="G17" t="s">
        <v>53</v>
      </c>
      <c r="H17">
        <v>8</v>
      </c>
      <c r="I17" t="s">
        <v>116</v>
      </c>
      <c r="J17" t="b">
        <f t="shared" si="0"/>
        <v>0</v>
      </c>
    </row>
    <row r="18" spans="1:10" x14ac:dyDescent="0.25">
      <c r="A18" t="s">
        <v>107</v>
      </c>
      <c r="B18" t="s">
        <v>10</v>
      </c>
      <c r="C18">
        <v>42996</v>
      </c>
      <c r="D18" t="s">
        <v>11</v>
      </c>
      <c r="E18">
        <v>56</v>
      </c>
      <c r="F18" t="s">
        <v>12</v>
      </c>
      <c r="G18" t="s">
        <v>53</v>
      </c>
      <c r="H18">
        <v>9</v>
      </c>
      <c r="I18" t="s">
        <v>117</v>
      </c>
      <c r="J18" t="b">
        <f t="shared" si="0"/>
        <v>0</v>
      </c>
    </row>
    <row r="20" spans="1:10" x14ac:dyDescent="0.25">
      <c r="A20" s="5" t="s">
        <v>119</v>
      </c>
      <c r="B20" s="5">
        <v>410</v>
      </c>
    </row>
  </sheetData>
  <mergeCells count="1">
    <mergeCell ref="N6:P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Olsen, Brie</cp:lastModifiedBy>
  <dcterms:created xsi:type="dcterms:W3CDTF">2022-09-12T19:32:49Z</dcterms:created>
  <dcterms:modified xsi:type="dcterms:W3CDTF">2022-12-13T14:03:26Z</dcterms:modified>
</cp:coreProperties>
</file>