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dy\Desktop\PREWORK_AFH\Lesson 01_Excel Functions\Week 01 Challenge\"/>
    </mc:Choice>
  </mc:AlternateContent>
  <bookViews>
    <workbookView xWindow="0" yWindow="0" windowWidth="28800" windowHeight="12330"/>
  </bookViews>
  <sheets>
    <sheet name="Kickstarter" sheetId="1" r:id="rId1"/>
    <sheet name="Parent Category" sheetId="2" r:id="rId2"/>
    <sheet name="Subcategory Statistics" sheetId="4" r:id="rId3"/>
    <sheet name="Outcomes Based on Launch Date" sheetId="26" r:id="rId4"/>
    <sheet name="Outcomes Based on Goals" sheetId="23" r:id="rId5"/>
    <sheet name="Edinburgh Research" sheetId="7" r:id="rId6"/>
    <sheet name="Chart1" sheetId="16" r:id="rId7"/>
    <sheet name="Theater Outcomes by Launch Data" sheetId="17" r:id="rId8"/>
    <sheet name="Successful US Kickstarters" sheetId="14" r:id="rId9"/>
    <sheet name="Failed US Kickstarters" sheetId="15" r:id="rId10"/>
    <sheet name="Descriptive Statistics" sheetId="13" r:id="rId11"/>
  </sheets>
  <definedNames>
    <definedName name="_xlnm._FilterDatabase" localSheetId="0" hidden="1">Kickstarter!$A$1:$R$4115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</definedNames>
  <calcPr calcId="162913"/>
  <pivotCaches>
    <pivotCache cacheId="0" r:id="rId12"/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22" i="1"/>
  <c r="C13" i="13" l="1"/>
  <c r="B13" i="13"/>
  <c r="C12" i="13"/>
  <c r="C14" i="13" s="1"/>
  <c r="B12" i="13"/>
  <c r="B14" i="13" s="1"/>
  <c r="C11" i="13"/>
  <c r="B11" i="13"/>
  <c r="C10" i="13"/>
  <c r="B10" i="13"/>
  <c r="C9" i="13"/>
  <c r="B9" i="13"/>
  <c r="C6" i="13"/>
  <c r="B6" i="13"/>
  <c r="C5" i="13"/>
  <c r="C7" i="13" s="1"/>
  <c r="B5" i="13"/>
  <c r="B7" i="13" s="1"/>
  <c r="C4" i="13"/>
  <c r="B4" i="13"/>
  <c r="C3" i="13"/>
  <c r="B3" i="13"/>
  <c r="C2" i="13"/>
  <c r="B2" i="13"/>
  <c r="F6" i="7"/>
  <c r="D6" i="7"/>
  <c r="C6" i="7"/>
  <c r="B6" i="7"/>
  <c r="F5" i="7"/>
  <c r="D5" i="7"/>
  <c r="C5" i="7"/>
  <c r="B5" i="7"/>
  <c r="F4" i="7"/>
  <c r="D4" i="7"/>
  <c r="C4" i="7"/>
  <c r="B4" i="7"/>
  <c r="F3" i="7"/>
  <c r="D3" i="7"/>
  <c r="C3" i="7"/>
  <c r="B3" i="7"/>
  <c r="F2" i="7"/>
  <c r="D2" i="7"/>
  <c r="C2" i="7"/>
  <c r="B2" i="7"/>
  <c r="D13" i="23"/>
  <c r="C13" i="23"/>
  <c r="B13" i="23"/>
  <c r="E13" i="23" s="1"/>
  <c r="D12" i="23"/>
  <c r="C12" i="23"/>
  <c r="B12" i="23"/>
  <c r="D11" i="23"/>
  <c r="C11" i="23"/>
  <c r="B11" i="23"/>
  <c r="D10" i="23"/>
  <c r="C10" i="23"/>
  <c r="B10" i="23"/>
  <c r="D9" i="23"/>
  <c r="C9" i="23"/>
  <c r="B9" i="23"/>
  <c r="E9" i="23" s="1"/>
  <c r="D8" i="23"/>
  <c r="C8" i="23"/>
  <c r="B8" i="23"/>
  <c r="D7" i="23"/>
  <c r="C7" i="23"/>
  <c r="B7" i="23"/>
  <c r="D6" i="23"/>
  <c r="C6" i="23"/>
  <c r="B6" i="23"/>
  <c r="D5" i="23"/>
  <c r="C5" i="23"/>
  <c r="B5" i="23"/>
  <c r="E5" i="23" s="1"/>
  <c r="D4" i="23"/>
  <c r="C4" i="23"/>
  <c r="B4" i="23"/>
  <c r="D3" i="23"/>
  <c r="C3" i="23"/>
  <c r="B3" i="23"/>
  <c r="D2" i="23"/>
  <c r="C2" i="23"/>
  <c r="B2" i="23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E3" i="7" s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E2" i="7" s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E5" i="7" s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E6" i="7" s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E4" i="7" s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S2924" i="1" s="1"/>
  <c r="P2924" i="1"/>
  <c r="Q2923" i="1"/>
  <c r="S2923" i="1" s="1"/>
  <c r="P2923" i="1"/>
  <c r="Q2922" i="1"/>
  <c r="P2922" i="1"/>
  <c r="Q2921" i="1"/>
  <c r="S2921" i="1" s="1"/>
  <c r="P2921" i="1"/>
  <c r="Q2920" i="1"/>
  <c r="S2920" i="1" s="1"/>
  <c r="P2920" i="1"/>
  <c r="Q2919" i="1"/>
  <c r="S2919" i="1" s="1"/>
  <c r="P2919" i="1"/>
  <c r="S2918" i="1"/>
  <c r="Q2918" i="1"/>
  <c r="P2918" i="1"/>
  <c r="Q2917" i="1"/>
  <c r="S2917" i="1" s="1"/>
  <c r="P2917" i="1"/>
  <c r="Q2916" i="1"/>
  <c r="S2916" i="1" s="1"/>
  <c r="P2916" i="1"/>
  <c r="Q2915" i="1"/>
  <c r="S2915" i="1" s="1"/>
  <c r="P2915" i="1"/>
  <c r="S2914" i="1"/>
  <c r="Q2914" i="1"/>
  <c r="P2914" i="1"/>
  <c r="Q2913" i="1"/>
  <c r="S2913" i="1" s="1"/>
  <c r="P2913" i="1"/>
  <c r="S2912" i="1"/>
  <c r="Q2912" i="1"/>
  <c r="P2912" i="1"/>
  <c r="Q2911" i="1"/>
  <c r="S2911" i="1" s="1"/>
  <c r="P2911" i="1"/>
  <c r="S2910" i="1"/>
  <c r="Q2910" i="1"/>
  <c r="P2910" i="1"/>
  <c r="S2909" i="1"/>
  <c r="Q2909" i="1"/>
  <c r="P2909" i="1"/>
  <c r="Q2908" i="1"/>
  <c r="S2908" i="1" s="1"/>
  <c r="P2908" i="1"/>
  <c r="Q2907" i="1"/>
  <c r="S2907" i="1" s="1"/>
  <c r="P2907" i="1"/>
  <c r="S2906" i="1"/>
  <c r="Q2906" i="1"/>
  <c r="P2906" i="1"/>
  <c r="Q2905" i="1"/>
  <c r="S2905" i="1" s="1"/>
  <c r="P2905" i="1"/>
  <c r="S2904" i="1"/>
  <c r="Q2904" i="1"/>
  <c r="P2904" i="1"/>
  <c r="Q2903" i="1"/>
  <c r="S2903" i="1" s="1"/>
  <c r="P2903" i="1"/>
  <c r="S2902" i="1"/>
  <c r="Q2902" i="1"/>
  <c r="P2902" i="1"/>
  <c r="S2901" i="1"/>
  <c r="Q2901" i="1"/>
  <c r="P2901" i="1"/>
  <c r="Q2900" i="1"/>
  <c r="S2900" i="1" s="1"/>
  <c r="P2900" i="1"/>
  <c r="Q2899" i="1"/>
  <c r="S2899" i="1" s="1"/>
  <c r="P2899" i="1"/>
  <c r="S2898" i="1"/>
  <c r="Q2898" i="1"/>
  <c r="P2898" i="1"/>
  <c r="Q2897" i="1"/>
  <c r="S2897" i="1" s="1"/>
  <c r="P2897" i="1"/>
  <c r="S2896" i="1"/>
  <c r="Q2896" i="1"/>
  <c r="P2896" i="1"/>
  <c r="Q2895" i="1"/>
  <c r="S2895" i="1" s="1"/>
  <c r="P2895" i="1"/>
  <c r="S2894" i="1"/>
  <c r="Q2894" i="1"/>
  <c r="P2894" i="1"/>
  <c r="S2893" i="1"/>
  <c r="Q2893" i="1"/>
  <c r="P2893" i="1"/>
  <c r="Q2892" i="1"/>
  <c r="S2892" i="1" s="1"/>
  <c r="P2892" i="1"/>
  <c r="Q2891" i="1"/>
  <c r="S2891" i="1" s="1"/>
  <c r="P2891" i="1"/>
  <c r="S2890" i="1"/>
  <c r="Q2890" i="1"/>
  <c r="P2890" i="1"/>
  <c r="Q2889" i="1"/>
  <c r="S2889" i="1" s="1"/>
  <c r="P2889" i="1"/>
  <c r="Q2888" i="1"/>
  <c r="S2888" i="1" s="1"/>
  <c r="P2888" i="1"/>
  <c r="Q2887" i="1"/>
  <c r="S2887" i="1" s="1"/>
  <c r="P2887" i="1"/>
  <c r="S2886" i="1"/>
  <c r="Q2886" i="1"/>
  <c r="P2886" i="1"/>
  <c r="Q2885" i="1"/>
  <c r="S2885" i="1" s="1"/>
  <c r="P2885" i="1"/>
  <c r="Q2884" i="1"/>
  <c r="S2884" i="1" s="1"/>
  <c r="P2884" i="1"/>
  <c r="Q2883" i="1"/>
  <c r="S2883" i="1" s="1"/>
  <c r="P2883" i="1"/>
  <c r="S2882" i="1"/>
  <c r="Q2882" i="1"/>
  <c r="P2882" i="1"/>
  <c r="Q2881" i="1"/>
  <c r="S2881" i="1" s="1"/>
  <c r="P2881" i="1"/>
  <c r="S2880" i="1"/>
  <c r="Q2880" i="1"/>
  <c r="P2880" i="1"/>
  <c r="Q2879" i="1"/>
  <c r="S2879" i="1" s="1"/>
  <c r="P2879" i="1"/>
  <c r="S2878" i="1"/>
  <c r="Q2878" i="1"/>
  <c r="P2878" i="1"/>
  <c r="S2877" i="1"/>
  <c r="Q2877" i="1"/>
  <c r="P2877" i="1"/>
  <c r="Q2876" i="1"/>
  <c r="S2876" i="1" s="1"/>
  <c r="P2876" i="1"/>
  <c r="Q2875" i="1"/>
  <c r="S2875" i="1" s="1"/>
  <c r="P2875" i="1"/>
  <c r="S2874" i="1"/>
  <c r="Q2874" i="1"/>
  <c r="P2874" i="1"/>
  <c r="Q2873" i="1"/>
  <c r="S2873" i="1" s="1"/>
  <c r="P2873" i="1"/>
  <c r="S2872" i="1"/>
  <c r="Q2872" i="1"/>
  <c r="P2872" i="1"/>
  <c r="Q2871" i="1"/>
  <c r="S2871" i="1" s="1"/>
  <c r="P2871" i="1"/>
  <c r="S2870" i="1"/>
  <c r="Q2870" i="1"/>
  <c r="P2870" i="1"/>
  <c r="S2869" i="1"/>
  <c r="Q2869" i="1"/>
  <c r="P2869" i="1"/>
  <c r="Q2868" i="1"/>
  <c r="S2868" i="1" s="1"/>
  <c r="P2868" i="1"/>
  <c r="Q2867" i="1"/>
  <c r="S2867" i="1" s="1"/>
  <c r="P2867" i="1"/>
  <c r="S2866" i="1"/>
  <c r="Q2866" i="1"/>
  <c r="P2866" i="1"/>
  <c r="Q2865" i="1"/>
  <c r="S2865" i="1" s="1"/>
  <c r="P2865" i="1"/>
  <c r="S2864" i="1"/>
  <c r="Q2864" i="1"/>
  <c r="P2864" i="1"/>
  <c r="Q2863" i="1"/>
  <c r="S2863" i="1" s="1"/>
  <c r="P2863" i="1"/>
  <c r="S2862" i="1"/>
  <c r="Q2862" i="1"/>
  <c r="P2862" i="1"/>
  <c r="S2861" i="1"/>
  <c r="Q2861" i="1"/>
  <c r="P2861" i="1"/>
  <c r="Q2860" i="1"/>
  <c r="S2860" i="1" s="1"/>
  <c r="P2860" i="1"/>
  <c r="Q2859" i="1"/>
  <c r="S2859" i="1" s="1"/>
  <c r="P2859" i="1"/>
  <c r="S2858" i="1"/>
  <c r="Q2858" i="1"/>
  <c r="P2858" i="1"/>
  <c r="Q2857" i="1"/>
  <c r="S2857" i="1" s="1"/>
  <c r="P2857" i="1"/>
  <c r="Q2856" i="1"/>
  <c r="S2856" i="1" s="1"/>
  <c r="P2856" i="1"/>
  <c r="Q2855" i="1"/>
  <c r="S2855" i="1" s="1"/>
  <c r="P2855" i="1"/>
  <c r="S2854" i="1"/>
  <c r="Q2854" i="1"/>
  <c r="P2854" i="1"/>
  <c r="Q2853" i="1"/>
  <c r="S2853" i="1" s="1"/>
  <c r="P2853" i="1"/>
  <c r="Q2852" i="1"/>
  <c r="S2852" i="1" s="1"/>
  <c r="P2852" i="1"/>
  <c r="Q2851" i="1"/>
  <c r="S2851" i="1" s="1"/>
  <c r="P2851" i="1"/>
  <c r="S2850" i="1"/>
  <c r="Q2850" i="1"/>
  <c r="P2850" i="1"/>
  <c r="Q2849" i="1"/>
  <c r="S2849" i="1" s="1"/>
  <c r="P2849" i="1"/>
  <c r="S2848" i="1"/>
  <c r="Q2848" i="1"/>
  <c r="P2848" i="1"/>
  <c r="Q2847" i="1"/>
  <c r="S2847" i="1" s="1"/>
  <c r="P2847" i="1"/>
  <c r="S2846" i="1"/>
  <c r="Q2846" i="1"/>
  <c r="P2846" i="1"/>
  <c r="S2845" i="1"/>
  <c r="Q2845" i="1"/>
  <c r="P2845" i="1"/>
  <c r="Q2844" i="1"/>
  <c r="S2844" i="1" s="1"/>
  <c r="P2844" i="1"/>
  <c r="Q2843" i="1"/>
  <c r="S2843" i="1" s="1"/>
  <c r="P2843" i="1"/>
  <c r="S2842" i="1"/>
  <c r="Q2842" i="1"/>
  <c r="P2842" i="1"/>
  <c r="Q2841" i="1"/>
  <c r="S2841" i="1" s="1"/>
  <c r="P2841" i="1"/>
  <c r="S2840" i="1"/>
  <c r="Q2840" i="1"/>
  <c r="P2840" i="1"/>
  <c r="Q2839" i="1"/>
  <c r="S2839" i="1" s="1"/>
  <c r="P2839" i="1"/>
  <c r="S2838" i="1"/>
  <c r="Q2838" i="1"/>
  <c r="P2838" i="1"/>
  <c r="S2837" i="1"/>
  <c r="Q2837" i="1"/>
  <c r="P2837" i="1"/>
  <c r="Q2836" i="1"/>
  <c r="S2836" i="1" s="1"/>
  <c r="P2836" i="1"/>
  <c r="Q2835" i="1"/>
  <c r="S2835" i="1" s="1"/>
  <c r="P2835" i="1"/>
  <c r="S2834" i="1"/>
  <c r="Q2834" i="1"/>
  <c r="P2834" i="1"/>
  <c r="Q2833" i="1"/>
  <c r="S2833" i="1" s="1"/>
  <c r="P2833" i="1"/>
  <c r="S2832" i="1"/>
  <c r="Q2832" i="1"/>
  <c r="P2832" i="1"/>
  <c r="Q2831" i="1"/>
  <c r="S2831" i="1" s="1"/>
  <c r="P2831" i="1"/>
  <c r="S2830" i="1"/>
  <c r="Q2830" i="1"/>
  <c r="P2830" i="1"/>
  <c r="S2829" i="1"/>
  <c r="Q2829" i="1"/>
  <c r="P2829" i="1"/>
  <c r="Q2828" i="1"/>
  <c r="S2828" i="1" s="1"/>
  <c r="P2828" i="1"/>
  <c r="Q2827" i="1"/>
  <c r="S2827" i="1" s="1"/>
  <c r="P2827" i="1"/>
  <c r="S2826" i="1"/>
  <c r="Q2826" i="1"/>
  <c r="P2826" i="1"/>
  <c r="Q2825" i="1"/>
  <c r="S2825" i="1" s="1"/>
  <c r="P2825" i="1"/>
  <c r="Q2824" i="1"/>
  <c r="S2824" i="1" s="1"/>
  <c r="P2824" i="1"/>
  <c r="Q2823" i="1"/>
  <c r="S2823" i="1" s="1"/>
  <c r="P2823" i="1"/>
  <c r="S2822" i="1"/>
  <c r="Q2822" i="1"/>
  <c r="P2822" i="1"/>
  <c r="Q2821" i="1"/>
  <c r="S2821" i="1" s="1"/>
  <c r="P2821" i="1"/>
  <c r="Q2820" i="1"/>
  <c r="S2820" i="1" s="1"/>
  <c r="P2820" i="1"/>
  <c r="Q2819" i="1"/>
  <c r="S2819" i="1" s="1"/>
  <c r="P2819" i="1"/>
  <c r="S2818" i="1"/>
  <c r="Q2818" i="1"/>
  <c r="P2818" i="1"/>
  <c r="Q2817" i="1"/>
  <c r="S2817" i="1" s="1"/>
  <c r="P2817" i="1"/>
  <c r="S2816" i="1"/>
  <c r="Q2816" i="1"/>
  <c r="P2816" i="1"/>
  <c r="Q2815" i="1"/>
  <c r="S2815" i="1" s="1"/>
  <c r="P2815" i="1"/>
  <c r="S2814" i="1"/>
  <c r="Q2814" i="1"/>
  <c r="P2814" i="1"/>
  <c r="S2813" i="1"/>
  <c r="Q2813" i="1"/>
  <c r="P2813" i="1"/>
  <c r="Q2812" i="1"/>
  <c r="S2812" i="1" s="1"/>
  <c r="P2812" i="1"/>
  <c r="Q2811" i="1"/>
  <c r="S2811" i="1" s="1"/>
  <c r="P2811" i="1"/>
  <c r="S2810" i="1"/>
  <c r="Q2810" i="1"/>
  <c r="P2810" i="1"/>
  <c r="Q2809" i="1"/>
  <c r="S2809" i="1" s="1"/>
  <c r="P2809" i="1"/>
  <c r="S2808" i="1"/>
  <c r="Q2808" i="1"/>
  <c r="P2808" i="1"/>
  <c r="Q2807" i="1"/>
  <c r="S2807" i="1" s="1"/>
  <c r="P2807" i="1"/>
  <c r="S2806" i="1"/>
  <c r="Q2806" i="1"/>
  <c r="P2806" i="1"/>
  <c r="S2805" i="1"/>
  <c r="Q2805" i="1"/>
  <c r="P2805" i="1"/>
  <c r="Q2804" i="1"/>
  <c r="S2804" i="1" s="1"/>
  <c r="P2804" i="1"/>
  <c r="Q2803" i="1"/>
  <c r="S2803" i="1" s="1"/>
  <c r="P2803" i="1"/>
  <c r="S2802" i="1"/>
  <c r="Q2802" i="1"/>
  <c r="P2802" i="1"/>
  <c r="Q2801" i="1"/>
  <c r="S2801" i="1" s="1"/>
  <c r="P2801" i="1"/>
  <c r="S2800" i="1"/>
  <c r="Q2800" i="1"/>
  <c r="P2800" i="1"/>
  <c r="Q2799" i="1"/>
  <c r="S2799" i="1" s="1"/>
  <c r="P2799" i="1"/>
  <c r="S2798" i="1"/>
  <c r="Q2798" i="1"/>
  <c r="P2798" i="1"/>
  <c r="S2797" i="1"/>
  <c r="Q2797" i="1"/>
  <c r="P2797" i="1"/>
  <c r="Q2796" i="1"/>
  <c r="S2796" i="1" s="1"/>
  <c r="P2796" i="1"/>
  <c r="Q2795" i="1"/>
  <c r="S2795" i="1" s="1"/>
  <c r="P2795" i="1"/>
  <c r="S2794" i="1"/>
  <c r="Q2794" i="1"/>
  <c r="P2794" i="1"/>
  <c r="Q2793" i="1"/>
  <c r="S2793" i="1" s="1"/>
  <c r="P2793" i="1"/>
  <c r="Q2792" i="1"/>
  <c r="S2792" i="1" s="1"/>
  <c r="P2792" i="1"/>
  <c r="Q2791" i="1"/>
  <c r="S2791" i="1" s="1"/>
  <c r="P2791" i="1"/>
  <c r="S2790" i="1"/>
  <c r="Q2790" i="1"/>
  <c r="P2790" i="1"/>
  <c r="Q2789" i="1"/>
  <c r="S2789" i="1" s="1"/>
  <c r="P2789" i="1"/>
  <c r="Q2788" i="1"/>
  <c r="S2788" i="1" s="1"/>
  <c r="P2788" i="1"/>
  <c r="Q2787" i="1"/>
  <c r="S2787" i="1" s="1"/>
  <c r="P2787" i="1"/>
  <c r="S2786" i="1"/>
  <c r="Q2786" i="1"/>
  <c r="P2786" i="1"/>
  <c r="Q2785" i="1"/>
  <c r="S2785" i="1" s="1"/>
  <c r="P2785" i="1"/>
  <c r="S2784" i="1"/>
  <c r="Q2784" i="1"/>
  <c r="P2784" i="1"/>
  <c r="Q2783" i="1"/>
  <c r="S2783" i="1" s="1"/>
  <c r="P2783" i="1"/>
  <c r="S2782" i="1"/>
  <c r="Q2782" i="1"/>
  <c r="P2782" i="1"/>
  <c r="S2781" i="1"/>
  <c r="Q2781" i="1"/>
  <c r="P2781" i="1"/>
  <c r="Q2780" i="1"/>
  <c r="S2780" i="1" s="1"/>
  <c r="P2780" i="1"/>
  <c r="Q2779" i="1"/>
  <c r="S2779" i="1" s="1"/>
  <c r="P2779" i="1"/>
  <c r="S2778" i="1"/>
  <c r="Q2778" i="1"/>
  <c r="P2778" i="1"/>
  <c r="Q2777" i="1"/>
  <c r="S2777" i="1" s="1"/>
  <c r="P2777" i="1"/>
  <c r="S2776" i="1"/>
  <c r="Q2776" i="1"/>
  <c r="P2776" i="1"/>
  <c r="Q2775" i="1"/>
  <c r="S2775" i="1" s="1"/>
  <c r="P2775" i="1"/>
  <c r="S2774" i="1"/>
  <c r="Q2774" i="1"/>
  <c r="P2774" i="1"/>
  <c r="S2773" i="1"/>
  <c r="Q2773" i="1"/>
  <c r="P2773" i="1"/>
  <c r="Q2772" i="1"/>
  <c r="S2772" i="1" s="1"/>
  <c r="P2772" i="1"/>
  <c r="Q2771" i="1"/>
  <c r="S2771" i="1" s="1"/>
  <c r="P2771" i="1"/>
  <c r="S2770" i="1"/>
  <c r="Q2770" i="1"/>
  <c r="P2770" i="1"/>
  <c r="Q2769" i="1"/>
  <c r="S2769" i="1" s="1"/>
  <c r="P2769" i="1"/>
  <c r="S2768" i="1"/>
  <c r="Q2768" i="1"/>
  <c r="P2768" i="1"/>
  <c r="Q2767" i="1"/>
  <c r="S2767" i="1" s="1"/>
  <c r="P2767" i="1"/>
  <c r="S2766" i="1"/>
  <c r="Q2766" i="1"/>
  <c r="P2766" i="1"/>
  <c r="S2765" i="1"/>
  <c r="Q2765" i="1"/>
  <c r="P2765" i="1"/>
  <c r="Q2764" i="1"/>
  <c r="S2764" i="1" s="1"/>
  <c r="P2764" i="1"/>
  <c r="Q2763" i="1"/>
  <c r="S2763" i="1" s="1"/>
  <c r="P2763" i="1"/>
  <c r="S2762" i="1"/>
  <c r="Q2762" i="1"/>
  <c r="P2762" i="1"/>
  <c r="Q2761" i="1"/>
  <c r="S2761" i="1" s="1"/>
  <c r="P2761" i="1"/>
  <c r="Q2760" i="1"/>
  <c r="S2760" i="1" s="1"/>
  <c r="P2760" i="1"/>
  <c r="Q2759" i="1"/>
  <c r="S2759" i="1" s="1"/>
  <c r="P2759" i="1"/>
  <c r="S2758" i="1"/>
  <c r="Q2758" i="1"/>
  <c r="P2758" i="1"/>
  <c r="Q2757" i="1"/>
  <c r="S2757" i="1" s="1"/>
  <c r="P2757" i="1"/>
  <c r="Q2756" i="1"/>
  <c r="S2756" i="1" s="1"/>
  <c r="P2756" i="1"/>
  <c r="Q2755" i="1"/>
  <c r="S2755" i="1" s="1"/>
  <c r="P2755" i="1"/>
  <c r="S2754" i="1"/>
  <c r="Q2754" i="1"/>
  <c r="P2754" i="1"/>
  <c r="Q2753" i="1"/>
  <c r="S2753" i="1" s="1"/>
  <c r="P2753" i="1"/>
  <c r="S2752" i="1"/>
  <c r="Q2752" i="1"/>
  <c r="P2752" i="1"/>
  <c r="Q2751" i="1"/>
  <c r="S2751" i="1" s="1"/>
  <c r="P2751" i="1"/>
  <c r="S2750" i="1"/>
  <c r="Q2750" i="1"/>
  <c r="P2750" i="1"/>
  <c r="S2749" i="1"/>
  <c r="Q2749" i="1"/>
  <c r="P2749" i="1"/>
  <c r="Q2748" i="1"/>
  <c r="S2748" i="1" s="1"/>
  <c r="P2748" i="1"/>
  <c r="Q2747" i="1"/>
  <c r="S2747" i="1" s="1"/>
  <c r="P2747" i="1"/>
  <c r="S2746" i="1"/>
  <c r="Q2746" i="1"/>
  <c r="P2746" i="1"/>
  <c r="Q2745" i="1"/>
  <c r="S2745" i="1" s="1"/>
  <c r="P2745" i="1"/>
  <c r="S2744" i="1"/>
  <c r="Q2744" i="1"/>
  <c r="P2744" i="1"/>
  <c r="Q2743" i="1"/>
  <c r="S2743" i="1" s="1"/>
  <c r="P2743" i="1"/>
  <c r="S2742" i="1"/>
  <c r="Q2742" i="1"/>
  <c r="P2742" i="1"/>
  <c r="S2741" i="1"/>
  <c r="Q2741" i="1"/>
  <c r="P2741" i="1"/>
  <c r="Q2740" i="1"/>
  <c r="S2740" i="1" s="1"/>
  <c r="P2740" i="1"/>
  <c r="Q2739" i="1"/>
  <c r="S2739" i="1" s="1"/>
  <c r="P2739" i="1"/>
  <c r="S2738" i="1"/>
  <c r="Q2738" i="1"/>
  <c r="P2738" i="1"/>
  <c r="Q2737" i="1"/>
  <c r="S2737" i="1" s="1"/>
  <c r="P2737" i="1"/>
  <c r="S2736" i="1"/>
  <c r="Q2736" i="1"/>
  <c r="P2736" i="1"/>
  <c r="Q2735" i="1"/>
  <c r="S2735" i="1" s="1"/>
  <c r="P2735" i="1"/>
  <c r="S2734" i="1"/>
  <c r="Q2734" i="1"/>
  <c r="P2734" i="1"/>
  <c r="S2733" i="1"/>
  <c r="Q2733" i="1"/>
  <c r="P2733" i="1"/>
  <c r="Q2732" i="1"/>
  <c r="S2732" i="1" s="1"/>
  <c r="P2732" i="1"/>
  <c r="Q2731" i="1"/>
  <c r="S2731" i="1" s="1"/>
  <c r="P2731" i="1"/>
  <c r="S2730" i="1"/>
  <c r="Q2730" i="1"/>
  <c r="P2730" i="1"/>
  <c r="Q2729" i="1"/>
  <c r="S2729" i="1" s="1"/>
  <c r="P2729" i="1"/>
  <c r="Q2728" i="1"/>
  <c r="S2728" i="1" s="1"/>
  <c r="P2728" i="1"/>
  <c r="Q2727" i="1"/>
  <c r="S2727" i="1" s="1"/>
  <c r="P2727" i="1"/>
  <c r="S2726" i="1"/>
  <c r="Q2726" i="1"/>
  <c r="P2726" i="1"/>
  <c r="Q2725" i="1"/>
  <c r="S2725" i="1" s="1"/>
  <c r="P2725" i="1"/>
  <c r="Q2724" i="1"/>
  <c r="S2724" i="1" s="1"/>
  <c r="P2724" i="1"/>
  <c r="Q2723" i="1"/>
  <c r="S2723" i="1" s="1"/>
  <c r="P2723" i="1"/>
  <c r="S2722" i="1"/>
  <c r="Q2722" i="1"/>
  <c r="P2722" i="1"/>
  <c r="Q2721" i="1"/>
  <c r="S2721" i="1" s="1"/>
  <c r="P2721" i="1"/>
  <c r="S2720" i="1"/>
  <c r="Q2720" i="1"/>
  <c r="P2720" i="1"/>
  <c r="Q2719" i="1"/>
  <c r="S2719" i="1" s="1"/>
  <c r="P2719" i="1"/>
  <c r="S2718" i="1"/>
  <c r="Q2718" i="1"/>
  <c r="P2718" i="1"/>
  <c r="S2717" i="1"/>
  <c r="Q2717" i="1"/>
  <c r="P2717" i="1"/>
  <c r="Q2716" i="1"/>
  <c r="S2716" i="1" s="1"/>
  <c r="P2716" i="1"/>
  <c r="Q2715" i="1"/>
  <c r="S2715" i="1" s="1"/>
  <c r="P2715" i="1"/>
  <c r="S2714" i="1"/>
  <c r="Q2714" i="1"/>
  <c r="P2714" i="1"/>
  <c r="Q2713" i="1"/>
  <c r="S2713" i="1" s="1"/>
  <c r="P2713" i="1"/>
  <c r="S2712" i="1"/>
  <c r="Q2712" i="1"/>
  <c r="P2712" i="1"/>
  <c r="Q2711" i="1"/>
  <c r="S2711" i="1" s="1"/>
  <c r="P2711" i="1"/>
  <c r="S2710" i="1"/>
  <c r="Q2710" i="1"/>
  <c r="P2710" i="1"/>
  <c r="S2709" i="1"/>
  <c r="Q2709" i="1"/>
  <c r="P2709" i="1"/>
  <c r="Q2708" i="1"/>
  <c r="S2708" i="1" s="1"/>
  <c r="P2708" i="1"/>
  <c r="Q2707" i="1"/>
  <c r="S2707" i="1" s="1"/>
  <c r="P2707" i="1"/>
  <c r="S2706" i="1"/>
  <c r="Q2706" i="1"/>
  <c r="P2706" i="1"/>
  <c r="Q2705" i="1"/>
  <c r="S2705" i="1" s="1"/>
  <c r="P2705" i="1"/>
  <c r="S2704" i="1"/>
  <c r="Q2704" i="1"/>
  <c r="P2704" i="1"/>
  <c r="Q2703" i="1"/>
  <c r="S2703" i="1" s="1"/>
  <c r="P2703" i="1"/>
  <c r="S2702" i="1"/>
  <c r="Q2702" i="1"/>
  <c r="P2702" i="1"/>
  <c r="S2701" i="1"/>
  <c r="Q2701" i="1"/>
  <c r="P2701" i="1"/>
  <c r="Q2700" i="1"/>
  <c r="S2700" i="1" s="1"/>
  <c r="P2700" i="1"/>
  <c r="Q2699" i="1"/>
  <c r="S2699" i="1" s="1"/>
  <c r="P2699" i="1"/>
  <c r="S2698" i="1"/>
  <c r="Q2698" i="1"/>
  <c r="P2698" i="1"/>
  <c r="Q2697" i="1"/>
  <c r="S2697" i="1" s="1"/>
  <c r="P2697" i="1"/>
  <c r="Q2696" i="1"/>
  <c r="S2696" i="1" s="1"/>
  <c r="P2696" i="1"/>
  <c r="Q2695" i="1"/>
  <c r="S2695" i="1" s="1"/>
  <c r="P2695" i="1"/>
  <c r="S2694" i="1"/>
  <c r="Q2694" i="1"/>
  <c r="P2694" i="1"/>
  <c r="Q2693" i="1"/>
  <c r="S2693" i="1" s="1"/>
  <c r="P2693" i="1"/>
  <c r="Q2692" i="1"/>
  <c r="S2692" i="1" s="1"/>
  <c r="P2692" i="1"/>
  <c r="Q2691" i="1"/>
  <c r="S2691" i="1" s="1"/>
  <c r="P2691" i="1"/>
  <c r="S2690" i="1"/>
  <c r="Q2690" i="1"/>
  <c r="P2690" i="1"/>
  <c r="Q2689" i="1"/>
  <c r="S2689" i="1" s="1"/>
  <c r="P2689" i="1"/>
  <c r="S2688" i="1"/>
  <c r="Q2688" i="1"/>
  <c r="P2688" i="1"/>
  <c r="Q2687" i="1"/>
  <c r="S2687" i="1" s="1"/>
  <c r="P2687" i="1"/>
  <c r="S2686" i="1"/>
  <c r="Q2686" i="1"/>
  <c r="P2686" i="1"/>
  <c r="S2685" i="1"/>
  <c r="Q2685" i="1"/>
  <c r="P2685" i="1"/>
  <c r="Q2684" i="1"/>
  <c r="S2684" i="1" s="1"/>
  <c r="P2684" i="1"/>
  <c r="Q2683" i="1"/>
  <c r="S2683" i="1" s="1"/>
  <c r="P2683" i="1"/>
  <c r="S2682" i="1"/>
  <c r="Q2682" i="1"/>
  <c r="P2682" i="1"/>
  <c r="Q2681" i="1"/>
  <c r="S2681" i="1" s="1"/>
  <c r="P2681" i="1"/>
  <c r="S2680" i="1"/>
  <c r="Q2680" i="1"/>
  <c r="P2680" i="1"/>
  <c r="Q2679" i="1"/>
  <c r="S2679" i="1" s="1"/>
  <c r="P2679" i="1"/>
  <c r="S2678" i="1"/>
  <c r="Q2678" i="1"/>
  <c r="P2678" i="1"/>
  <c r="S2677" i="1"/>
  <c r="Q2677" i="1"/>
  <c r="P2677" i="1"/>
  <c r="Q2676" i="1"/>
  <c r="S2676" i="1" s="1"/>
  <c r="P2676" i="1"/>
  <c r="Q2675" i="1"/>
  <c r="S2675" i="1" s="1"/>
  <c r="P2675" i="1"/>
  <c r="S2674" i="1"/>
  <c r="Q2674" i="1"/>
  <c r="P2674" i="1"/>
  <c r="Q2673" i="1"/>
  <c r="S2673" i="1" s="1"/>
  <c r="P2673" i="1"/>
  <c r="S2672" i="1"/>
  <c r="Q2672" i="1"/>
  <c r="P2672" i="1"/>
  <c r="Q2671" i="1"/>
  <c r="S2671" i="1" s="1"/>
  <c r="P2671" i="1"/>
  <c r="S2670" i="1"/>
  <c r="Q2670" i="1"/>
  <c r="P2670" i="1"/>
  <c r="S2669" i="1"/>
  <c r="Q2669" i="1"/>
  <c r="P2669" i="1"/>
  <c r="Q2668" i="1"/>
  <c r="S2668" i="1" s="1"/>
  <c r="P2668" i="1"/>
  <c r="Q2667" i="1"/>
  <c r="S2667" i="1" s="1"/>
  <c r="P2667" i="1"/>
  <c r="S2666" i="1"/>
  <c r="Q2666" i="1"/>
  <c r="P2666" i="1"/>
  <c r="Q2665" i="1"/>
  <c r="S2665" i="1" s="1"/>
  <c r="P2665" i="1"/>
  <c r="Q2664" i="1"/>
  <c r="S2664" i="1" s="1"/>
  <c r="P2664" i="1"/>
  <c r="Q2663" i="1"/>
  <c r="S2663" i="1" s="1"/>
  <c r="P2663" i="1"/>
  <c r="S2662" i="1"/>
  <c r="Q2662" i="1"/>
  <c r="P2662" i="1"/>
  <c r="Q2661" i="1"/>
  <c r="S2661" i="1" s="1"/>
  <c r="P2661" i="1"/>
  <c r="Q2660" i="1"/>
  <c r="S2660" i="1" s="1"/>
  <c r="P2660" i="1"/>
  <c r="Q2659" i="1"/>
  <c r="S2659" i="1" s="1"/>
  <c r="P2659" i="1"/>
  <c r="S2658" i="1"/>
  <c r="Q2658" i="1"/>
  <c r="P2658" i="1"/>
  <c r="Q2657" i="1"/>
  <c r="S2657" i="1" s="1"/>
  <c r="P2657" i="1"/>
  <c r="S2656" i="1"/>
  <c r="Q2656" i="1"/>
  <c r="P2656" i="1"/>
  <c r="Q2655" i="1"/>
  <c r="S2655" i="1" s="1"/>
  <c r="P2655" i="1"/>
  <c r="S2654" i="1"/>
  <c r="Q2654" i="1"/>
  <c r="P2654" i="1"/>
  <c r="S2653" i="1"/>
  <c r="Q2653" i="1"/>
  <c r="P2653" i="1"/>
  <c r="Q2652" i="1"/>
  <c r="S2652" i="1" s="1"/>
  <c r="P2652" i="1"/>
  <c r="Q2651" i="1"/>
  <c r="S2651" i="1" s="1"/>
  <c r="P2651" i="1"/>
  <c r="S2650" i="1"/>
  <c r="Q2650" i="1"/>
  <c r="P2650" i="1"/>
  <c r="Q2649" i="1"/>
  <c r="S2649" i="1" s="1"/>
  <c r="P2649" i="1"/>
  <c r="S2648" i="1"/>
  <c r="Q2648" i="1"/>
  <c r="P2648" i="1"/>
  <c r="Q2647" i="1"/>
  <c r="S2647" i="1" s="1"/>
  <c r="P2647" i="1"/>
  <c r="S2646" i="1"/>
  <c r="Q2646" i="1"/>
  <c r="P2646" i="1"/>
  <c r="S2645" i="1"/>
  <c r="Q2645" i="1"/>
  <c r="P2645" i="1"/>
  <c r="Q2644" i="1"/>
  <c r="S2644" i="1" s="1"/>
  <c r="P2644" i="1"/>
  <c r="Q2643" i="1"/>
  <c r="S2643" i="1" s="1"/>
  <c r="P2643" i="1"/>
  <c r="S2642" i="1"/>
  <c r="Q2642" i="1"/>
  <c r="P2642" i="1"/>
  <c r="Q2641" i="1"/>
  <c r="S2641" i="1" s="1"/>
  <c r="P2641" i="1"/>
  <c r="S2640" i="1"/>
  <c r="Q2640" i="1"/>
  <c r="P2640" i="1"/>
  <c r="Q2639" i="1"/>
  <c r="S2639" i="1" s="1"/>
  <c r="P2639" i="1"/>
  <c r="Q2638" i="1"/>
  <c r="S2638" i="1" s="1"/>
  <c r="P2638" i="1"/>
  <c r="S2637" i="1"/>
  <c r="Q2637" i="1"/>
  <c r="P2637" i="1"/>
  <c r="Q2636" i="1"/>
  <c r="S2636" i="1" s="1"/>
  <c r="P2636" i="1"/>
  <c r="Q2635" i="1"/>
  <c r="S2635" i="1" s="1"/>
  <c r="P2635" i="1"/>
  <c r="Q2634" i="1"/>
  <c r="S2634" i="1" s="1"/>
  <c r="P2634" i="1"/>
  <c r="S2633" i="1"/>
  <c r="Q2633" i="1"/>
  <c r="P2633" i="1"/>
  <c r="Q2632" i="1"/>
  <c r="S2632" i="1" s="1"/>
  <c r="P2632" i="1"/>
  <c r="S2631" i="1"/>
  <c r="Q2631" i="1"/>
  <c r="P2631" i="1"/>
  <c r="Q2630" i="1"/>
  <c r="S2630" i="1" s="1"/>
  <c r="P2630" i="1"/>
  <c r="S2629" i="1"/>
  <c r="Q2629" i="1"/>
  <c r="P2629" i="1"/>
  <c r="S2628" i="1"/>
  <c r="Q2628" i="1"/>
  <c r="P2628" i="1"/>
  <c r="Q2627" i="1"/>
  <c r="S2627" i="1" s="1"/>
  <c r="P2627" i="1"/>
  <c r="Q2626" i="1"/>
  <c r="S2626" i="1" s="1"/>
  <c r="P2626" i="1"/>
  <c r="S2625" i="1"/>
  <c r="Q2625" i="1"/>
  <c r="P2625" i="1"/>
  <c r="Q2624" i="1"/>
  <c r="S2624" i="1" s="1"/>
  <c r="P2624" i="1"/>
  <c r="Q2623" i="1"/>
  <c r="S2623" i="1" s="1"/>
  <c r="P2623" i="1"/>
  <c r="Q2622" i="1"/>
  <c r="S2622" i="1" s="1"/>
  <c r="P2622" i="1"/>
  <c r="S2621" i="1"/>
  <c r="Q2621" i="1"/>
  <c r="P2621" i="1"/>
  <c r="Q2620" i="1"/>
  <c r="S2620" i="1" s="1"/>
  <c r="P2620" i="1"/>
  <c r="Q2619" i="1"/>
  <c r="S2619" i="1" s="1"/>
  <c r="P2619" i="1"/>
  <c r="Q2618" i="1"/>
  <c r="S2618" i="1" s="1"/>
  <c r="P2618" i="1"/>
  <c r="S2617" i="1"/>
  <c r="Q2617" i="1"/>
  <c r="P2617" i="1"/>
  <c r="Q2616" i="1"/>
  <c r="S2616" i="1" s="1"/>
  <c r="P2616" i="1"/>
  <c r="S2615" i="1"/>
  <c r="Q2615" i="1"/>
  <c r="P2615" i="1"/>
  <c r="Q2614" i="1"/>
  <c r="S2614" i="1" s="1"/>
  <c r="P2614" i="1"/>
  <c r="S2613" i="1"/>
  <c r="Q2613" i="1"/>
  <c r="P2613" i="1"/>
  <c r="S2612" i="1"/>
  <c r="Q2612" i="1"/>
  <c r="P2612" i="1"/>
  <c r="Q2611" i="1"/>
  <c r="S2611" i="1" s="1"/>
  <c r="P2611" i="1"/>
  <c r="Q2610" i="1"/>
  <c r="S2610" i="1" s="1"/>
  <c r="P2610" i="1"/>
  <c r="S2609" i="1"/>
  <c r="Q2609" i="1"/>
  <c r="P2609" i="1"/>
  <c r="Q2608" i="1"/>
  <c r="S2608" i="1" s="1"/>
  <c r="P2608" i="1"/>
  <c r="Q2607" i="1"/>
  <c r="S2607" i="1" s="1"/>
  <c r="P2607" i="1"/>
  <c r="Q2606" i="1"/>
  <c r="S2606" i="1" s="1"/>
  <c r="P2606" i="1"/>
  <c r="S2605" i="1"/>
  <c r="Q2605" i="1"/>
  <c r="P2605" i="1"/>
  <c r="Q2604" i="1"/>
  <c r="S2604" i="1" s="1"/>
  <c r="P2604" i="1"/>
  <c r="Q2603" i="1"/>
  <c r="S2603" i="1" s="1"/>
  <c r="P2603" i="1"/>
  <c r="Q2602" i="1"/>
  <c r="S2602" i="1" s="1"/>
  <c r="P2602" i="1"/>
  <c r="S2601" i="1"/>
  <c r="Q2601" i="1"/>
  <c r="P2601" i="1"/>
  <c r="Q2600" i="1"/>
  <c r="S2600" i="1" s="1"/>
  <c r="P2600" i="1"/>
  <c r="S2599" i="1"/>
  <c r="Q2599" i="1"/>
  <c r="P2599" i="1"/>
  <c r="Q2598" i="1"/>
  <c r="S2598" i="1" s="1"/>
  <c r="P2598" i="1"/>
  <c r="S2597" i="1"/>
  <c r="Q2597" i="1"/>
  <c r="P2597" i="1"/>
  <c r="S2596" i="1"/>
  <c r="Q2596" i="1"/>
  <c r="P2596" i="1"/>
  <c r="Q2595" i="1"/>
  <c r="S2595" i="1" s="1"/>
  <c r="P2595" i="1"/>
  <c r="Q2594" i="1"/>
  <c r="S2594" i="1" s="1"/>
  <c r="P2594" i="1"/>
  <c r="S2593" i="1"/>
  <c r="Q2593" i="1"/>
  <c r="P2593" i="1"/>
  <c r="Q2592" i="1"/>
  <c r="S2592" i="1" s="1"/>
  <c r="P2592" i="1"/>
  <c r="Q2591" i="1"/>
  <c r="S2591" i="1" s="1"/>
  <c r="P2591" i="1"/>
  <c r="Q2590" i="1"/>
  <c r="S2590" i="1" s="1"/>
  <c r="P2590" i="1"/>
  <c r="S2589" i="1"/>
  <c r="Q2589" i="1"/>
  <c r="P2589" i="1"/>
  <c r="Q2588" i="1"/>
  <c r="S2588" i="1" s="1"/>
  <c r="P2588" i="1"/>
  <c r="Q2587" i="1"/>
  <c r="S2587" i="1" s="1"/>
  <c r="P2587" i="1"/>
  <c r="Q2586" i="1"/>
  <c r="S2586" i="1" s="1"/>
  <c r="P2586" i="1"/>
  <c r="S2585" i="1"/>
  <c r="Q2585" i="1"/>
  <c r="P2585" i="1"/>
  <c r="Q2584" i="1"/>
  <c r="S2584" i="1" s="1"/>
  <c r="P2584" i="1"/>
  <c r="S2583" i="1"/>
  <c r="Q2583" i="1"/>
  <c r="P2583" i="1"/>
  <c r="Q2582" i="1"/>
  <c r="S2582" i="1" s="1"/>
  <c r="P2582" i="1"/>
  <c r="S2581" i="1"/>
  <c r="Q2581" i="1"/>
  <c r="P2581" i="1"/>
  <c r="S2580" i="1"/>
  <c r="Q2580" i="1"/>
  <c r="P2580" i="1"/>
  <c r="Q2579" i="1"/>
  <c r="S2579" i="1" s="1"/>
  <c r="P2579" i="1"/>
  <c r="Q2578" i="1"/>
  <c r="S2578" i="1" s="1"/>
  <c r="P2578" i="1"/>
  <c r="S2577" i="1"/>
  <c r="Q2577" i="1"/>
  <c r="P2577" i="1"/>
  <c r="Q2576" i="1"/>
  <c r="S2576" i="1" s="1"/>
  <c r="P2576" i="1"/>
  <c r="Q2575" i="1"/>
  <c r="S2575" i="1" s="1"/>
  <c r="P2575" i="1"/>
  <c r="Q2574" i="1"/>
  <c r="S2574" i="1" s="1"/>
  <c r="P2574" i="1"/>
  <c r="S2573" i="1"/>
  <c r="Q2573" i="1"/>
  <c r="P2573" i="1"/>
  <c r="Q2572" i="1"/>
  <c r="S2572" i="1" s="1"/>
  <c r="P2572" i="1"/>
  <c r="Q2571" i="1"/>
  <c r="S2571" i="1" s="1"/>
  <c r="P2571" i="1"/>
  <c r="Q2570" i="1"/>
  <c r="S2570" i="1" s="1"/>
  <c r="P2570" i="1"/>
  <c r="S2569" i="1"/>
  <c r="Q2569" i="1"/>
  <c r="P2569" i="1"/>
  <c r="Q2568" i="1"/>
  <c r="S2568" i="1" s="1"/>
  <c r="P2568" i="1"/>
  <c r="S2567" i="1"/>
  <c r="Q2567" i="1"/>
  <c r="P2567" i="1"/>
  <c r="Q2566" i="1"/>
  <c r="S2566" i="1" s="1"/>
  <c r="P2566" i="1"/>
  <c r="S2565" i="1"/>
  <c r="Q2565" i="1"/>
  <c r="P2565" i="1"/>
  <c r="S2564" i="1"/>
  <c r="Q2564" i="1"/>
  <c r="P2564" i="1"/>
  <c r="Q2563" i="1"/>
  <c r="S2563" i="1" s="1"/>
  <c r="P2563" i="1"/>
  <c r="Q2562" i="1"/>
  <c r="S2562" i="1" s="1"/>
  <c r="P2562" i="1"/>
  <c r="S2561" i="1"/>
  <c r="Q2561" i="1"/>
  <c r="P2561" i="1"/>
  <c r="Q2560" i="1"/>
  <c r="S2560" i="1" s="1"/>
  <c r="P2560" i="1"/>
  <c r="Q2559" i="1"/>
  <c r="S2559" i="1" s="1"/>
  <c r="P2559" i="1"/>
  <c r="Q2558" i="1"/>
  <c r="S2558" i="1" s="1"/>
  <c r="P2558" i="1"/>
  <c r="S2557" i="1"/>
  <c r="Q2557" i="1"/>
  <c r="P2557" i="1"/>
  <c r="Q2556" i="1"/>
  <c r="S2556" i="1" s="1"/>
  <c r="P2556" i="1"/>
  <c r="Q2555" i="1"/>
  <c r="S2555" i="1" s="1"/>
  <c r="P2555" i="1"/>
  <c r="Q2554" i="1"/>
  <c r="S2554" i="1" s="1"/>
  <c r="P2554" i="1"/>
  <c r="S2553" i="1"/>
  <c r="Q2553" i="1"/>
  <c r="P2553" i="1"/>
  <c r="Q2552" i="1"/>
  <c r="S2552" i="1" s="1"/>
  <c r="P2552" i="1"/>
  <c r="S2551" i="1"/>
  <c r="Q2551" i="1"/>
  <c r="P2551" i="1"/>
  <c r="Q2550" i="1"/>
  <c r="S2550" i="1" s="1"/>
  <c r="P2550" i="1"/>
  <c r="S2549" i="1"/>
  <c r="Q2549" i="1"/>
  <c r="P2549" i="1"/>
  <c r="S2548" i="1"/>
  <c r="Q2548" i="1"/>
  <c r="P2548" i="1"/>
  <c r="Q2547" i="1"/>
  <c r="S2547" i="1" s="1"/>
  <c r="P2547" i="1"/>
  <c r="Q2546" i="1"/>
  <c r="S2546" i="1" s="1"/>
  <c r="P2546" i="1"/>
  <c r="S2545" i="1"/>
  <c r="Q2545" i="1"/>
  <c r="P2545" i="1"/>
  <c r="Q2544" i="1"/>
  <c r="S2544" i="1" s="1"/>
  <c r="P2544" i="1"/>
  <c r="Q2543" i="1"/>
  <c r="S2543" i="1" s="1"/>
  <c r="P2543" i="1"/>
  <c r="Q2542" i="1"/>
  <c r="S2542" i="1" s="1"/>
  <c r="P2542" i="1"/>
  <c r="S2541" i="1"/>
  <c r="Q2541" i="1"/>
  <c r="P2541" i="1"/>
  <c r="Q2540" i="1"/>
  <c r="S2540" i="1" s="1"/>
  <c r="P2540" i="1"/>
  <c r="Q2539" i="1"/>
  <c r="S2539" i="1" s="1"/>
  <c r="P2539" i="1"/>
  <c r="Q2538" i="1"/>
  <c r="S2538" i="1" s="1"/>
  <c r="P2538" i="1"/>
  <c r="S2537" i="1"/>
  <c r="Q2537" i="1"/>
  <c r="P2537" i="1"/>
  <c r="Q2536" i="1"/>
  <c r="S2536" i="1" s="1"/>
  <c r="P2536" i="1"/>
  <c r="S2535" i="1"/>
  <c r="Q2535" i="1"/>
  <c r="P2535" i="1"/>
  <c r="Q2534" i="1"/>
  <c r="S2534" i="1" s="1"/>
  <c r="P2534" i="1"/>
  <c r="S2533" i="1"/>
  <c r="Q2533" i="1"/>
  <c r="P2533" i="1"/>
  <c r="S2532" i="1"/>
  <c r="Q2532" i="1"/>
  <c r="P2532" i="1"/>
  <c r="Q2531" i="1"/>
  <c r="S2531" i="1" s="1"/>
  <c r="P2531" i="1"/>
  <c r="Q2530" i="1"/>
  <c r="S2530" i="1" s="1"/>
  <c r="P2530" i="1"/>
  <c r="S2529" i="1"/>
  <c r="Q2529" i="1"/>
  <c r="P2529" i="1"/>
  <c r="Q2528" i="1"/>
  <c r="S2528" i="1" s="1"/>
  <c r="P2528" i="1"/>
  <c r="Q2527" i="1"/>
  <c r="S2527" i="1" s="1"/>
  <c r="P2527" i="1"/>
  <c r="Q2526" i="1"/>
  <c r="S2526" i="1" s="1"/>
  <c r="P2526" i="1"/>
  <c r="S2525" i="1"/>
  <c r="Q2525" i="1"/>
  <c r="P2525" i="1"/>
  <c r="Q2524" i="1"/>
  <c r="S2524" i="1" s="1"/>
  <c r="P2524" i="1"/>
  <c r="Q2523" i="1"/>
  <c r="S2523" i="1" s="1"/>
  <c r="P2523" i="1"/>
  <c r="Q2522" i="1"/>
  <c r="S2522" i="1" s="1"/>
  <c r="P2522" i="1"/>
  <c r="S2521" i="1"/>
  <c r="Q2521" i="1"/>
  <c r="P2521" i="1"/>
  <c r="Q2520" i="1"/>
  <c r="S2520" i="1" s="1"/>
  <c r="P2520" i="1"/>
  <c r="S2519" i="1"/>
  <c r="Q2519" i="1"/>
  <c r="P2519" i="1"/>
  <c r="Q2518" i="1"/>
  <c r="S2518" i="1" s="1"/>
  <c r="P2518" i="1"/>
  <c r="S2517" i="1"/>
  <c r="Q2517" i="1"/>
  <c r="P2517" i="1"/>
  <c r="S2516" i="1"/>
  <c r="Q2516" i="1"/>
  <c r="P2516" i="1"/>
  <c r="Q2515" i="1"/>
  <c r="S2515" i="1" s="1"/>
  <c r="P2515" i="1"/>
  <c r="Q2514" i="1"/>
  <c r="S2514" i="1" s="1"/>
  <c r="P2514" i="1"/>
  <c r="S2513" i="1"/>
  <c r="Q2513" i="1"/>
  <c r="P2513" i="1"/>
  <c r="Q2512" i="1"/>
  <c r="S2512" i="1" s="1"/>
  <c r="P2512" i="1"/>
  <c r="Q2511" i="1"/>
  <c r="S2511" i="1" s="1"/>
  <c r="P2511" i="1"/>
  <c r="Q2510" i="1"/>
  <c r="S2510" i="1" s="1"/>
  <c r="P2510" i="1"/>
  <c r="S2509" i="1"/>
  <c r="Q2509" i="1"/>
  <c r="P2509" i="1"/>
  <c r="Q2508" i="1"/>
  <c r="S2508" i="1" s="1"/>
  <c r="P2508" i="1"/>
  <c r="Q2507" i="1"/>
  <c r="S2507" i="1" s="1"/>
  <c r="P2507" i="1"/>
  <c r="Q2506" i="1"/>
  <c r="S2506" i="1" s="1"/>
  <c r="P2506" i="1"/>
  <c r="S2505" i="1"/>
  <c r="Q2505" i="1"/>
  <c r="P2505" i="1"/>
  <c r="Q2504" i="1"/>
  <c r="S2504" i="1" s="1"/>
  <c r="P2504" i="1"/>
  <c r="S2503" i="1"/>
  <c r="Q2503" i="1"/>
  <c r="P2503" i="1"/>
  <c r="Q2502" i="1"/>
  <c r="S2502" i="1" s="1"/>
  <c r="P2502" i="1"/>
  <c r="S2501" i="1"/>
  <c r="Q2501" i="1"/>
  <c r="P2501" i="1"/>
  <c r="S2500" i="1"/>
  <c r="Q2500" i="1"/>
  <c r="P2500" i="1"/>
  <c r="Q2499" i="1"/>
  <c r="S2499" i="1" s="1"/>
  <c r="P2499" i="1"/>
  <c r="Q2498" i="1"/>
  <c r="S2498" i="1" s="1"/>
  <c r="P2498" i="1"/>
  <c r="S2497" i="1"/>
  <c r="Q2497" i="1"/>
  <c r="P2497" i="1"/>
  <c r="Q2496" i="1"/>
  <c r="S2496" i="1" s="1"/>
  <c r="P2496" i="1"/>
  <c r="Q2495" i="1"/>
  <c r="S2495" i="1" s="1"/>
  <c r="P2495" i="1"/>
  <c r="Q2494" i="1"/>
  <c r="S2494" i="1" s="1"/>
  <c r="P2494" i="1"/>
  <c r="S2493" i="1"/>
  <c r="Q2493" i="1"/>
  <c r="P2493" i="1"/>
  <c r="Q2492" i="1"/>
  <c r="S2492" i="1" s="1"/>
  <c r="P2492" i="1"/>
  <c r="Q2491" i="1"/>
  <c r="S2491" i="1" s="1"/>
  <c r="P2491" i="1"/>
  <c r="Q2490" i="1"/>
  <c r="S2490" i="1" s="1"/>
  <c r="P2490" i="1"/>
  <c r="S2489" i="1"/>
  <c r="Q2489" i="1"/>
  <c r="P2489" i="1"/>
  <c r="Q2488" i="1"/>
  <c r="S2488" i="1" s="1"/>
  <c r="P2488" i="1"/>
  <c r="S2487" i="1"/>
  <c r="Q2487" i="1"/>
  <c r="P2487" i="1"/>
  <c r="Q2486" i="1"/>
  <c r="S2486" i="1" s="1"/>
  <c r="P2486" i="1"/>
  <c r="S2485" i="1"/>
  <c r="Q2485" i="1"/>
  <c r="P2485" i="1"/>
  <c r="S2484" i="1"/>
  <c r="Q2484" i="1"/>
  <c r="P2484" i="1"/>
  <c r="S2483" i="1"/>
  <c r="Q2483" i="1"/>
  <c r="P2483" i="1"/>
  <c r="Q2482" i="1"/>
  <c r="S2482" i="1" s="1"/>
  <c r="P2482" i="1"/>
  <c r="S2481" i="1"/>
  <c r="Q2481" i="1"/>
  <c r="P2481" i="1"/>
  <c r="S2480" i="1"/>
  <c r="Q2480" i="1"/>
  <c r="P2480" i="1"/>
  <c r="Q2479" i="1"/>
  <c r="S2479" i="1" s="1"/>
  <c r="P2479" i="1"/>
  <c r="Q2478" i="1"/>
  <c r="S2478" i="1" s="1"/>
  <c r="P2478" i="1"/>
  <c r="S2477" i="1"/>
  <c r="Q2477" i="1"/>
  <c r="P2477" i="1"/>
  <c r="S2476" i="1"/>
  <c r="Q2476" i="1"/>
  <c r="P2476" i="1"/>
  <c r="Q2475" i="1"/>
  <c r="S2475" i="1" s="1"/>
  <c r="P2475" i="1"/>
  <c r="Q2474" i="1"/>
  <c r="S2474" i="1" s="1"/>
  <c r="P2474" i="1"/>
  <c r="S2473" i="1"/>
  <c r="Q2473" i="1"/>
  <c r="P2473" i="1"/>
  <c r="S2472" i="1"/>
  <c r="Q2472" i="1"/>
  <c r="P2472" i="1"/>
  <c r="Q2471" i="1"/>
  <c r="S2471" i="1" s="1"/>
  <c r="P2471" i="1"/>
  <c r="Q2470" i="1"/>
  <c r="S2470" i="1" s="1"/>
  <c r="P2470" i="1"/>
  <c r="S2469" i="1"/>
  <c r="Q2469" i="1"/>
  <c r="P2469" i="1"/>
  <c r="S2468" i="1"/>
  <c r="Q2468" i="1"/>
  <c r="P2468" i="1"/>
  <c r="Q2467" i="1"/>
  <c r="S2467" i="1" s="1"/>
  <c r="P2467" i="1"/>
  <c r="Q2466" i="1"/>
  <c r="S2466" i="1" s="1"/>
  <c r="P2466" i="1"/>
  <c r="S2465" i="1"/>
  <c r="Q2465" i="1"/>
  <c r="P2465" i="1"/>
  <c r="S2464" i="1"/>
  <c r="Q2464" i="1"/>
  <c r="P2464" i="1"/>
  <c r="Q2463" i="1"/>
  <c r="S2463" i="1" s="1"/>
  <c r="P2463" i="1"/>
  <c r="Q2462" i="1"/>
  <c r="S2462" i="1" s="1"/>
  <c r="P2462" i="1"/>
  <c r="S2461" i="1"/>
  <c r="Q2461" i="1"/>
  <c r="P2461" i="1"/>
  <c r="S2460" i="1"/>
  <c r="Q2460" i="1"/>
  <c r="P2460" i="1"/>
  <c r="Q2459" i="1"/>
  <c r="S2459" i="1" s="1"/>
  <c r="P2459" i="1"/>
  <c r="Q2458" i="1"/>
  <c r="S2458" i="1" s="1"/>
  <c r="P2458" i="1"/>
  <c r="S2457" i="1"/>
  <c r="Q2457" i="1"/>
  <c r="P2457" i="1"/>
  <c r="S2456" i="1"/>
  <c r="Q2456" i="1"/>
  <c r="P2456" i="1"/>
  <c r="Q2455" i="1"/>
  <c r="S2455" i="1" s="1"/>
  <c r="P2455" i="1"/>
  <c r="Q2454" i="1"/>
  <c r="S2454" i="1" s="1"/>
  <c r="P2454" i="1"/>
  <c r="S2453" i="1"/>
  <c r="Q2453" i="1"/>
  <c r="P2453" i="1"/>
  <c r="S2452" i="1"/>
  <c r="Q2452" i="1"/>
  <c r="P2452" i="1"/>
  <c r="Q2451" i="1"/>
  <c r="S2451" i="1" s="1"/>
  <c r="P2451" i="1"/>
  <c r="Q2450" i="1"/>
  <c r="S2450" i="1" s="1"/>
  <c r="P2450" i="1"/>
  <c r="S2449" i="1"/>
  <c r="Q2449" i="1"/>
  <c r="P2449" i="1"/>
  <c r="S2448" i="1"/>
  <c r="Q2448" i="1"/>
  <c r="P2448" i="1"/>
  <c r="Q2447" i="1"/>
  <c r="S2447" i="1" s="1"/>
  <c r="P2447" i="1"/>
  <c r="Q2446" i="1"/>
  <c r="S2446" i="1" s="1"/>
  <c r="P2446" i="1"/>
  <c r="S2445" i="1"/>
  <c r="Q2445" i="1"/>
  <c r="P2445" i="1"/>
  <c r="S2444" i="1"/>
  <c r="Q2444" i="1"/>
  <c r="P2444" i="1"/>
  <c r="Q2443" i="1"/>
  <c r="S2443" i="1" s="1"/>
  <c r="P2443" i="1"/>
  <c r="Q2442" i="1"/>
  <c r="S2442" i="1" s="1"/>
  <c r="P2442" i="1"/>
  <c r="S2441" i="1"/>
  <c r="Q2441" i="1"/>
  <c r="P2441" i="1"/>
  <c r="S2440" i="1"/>
  <c r="Q2440" i="1"/>
  <c r="P2440" i="1"/>
  <c r="Q2439" i="1"/>
  <c r="S2439" i="1" s="1"/>
  <c r="P2439" i="1"/>
  <c r="Q2438" i="1"/>
  <c r="S2438" i="1" s="1"/>
  <c r="P2438" i="1"/>
  <c r="S2437" i="1"/>
  <c r="Q2437" i="1"/>
  <c r="P2437" i="1"/>
  <c r="S2436" i="1"/>
  <c r="Q2436" i="1"/>
  <c r="P2436" i="1"/>
  <c r="Q2435" i="1"/>
  <c r="S2435" i="1" s="1"/>
  <c r="P2435" i="1"/>
  <c r="Q2434" i="1"/>
  <c r="S2434" i="1" s="1"/>
  <c r="P2434" i="1"/>
  <c r="S2433" i="1"/>
  <c r="Q2433" i="1"/>
  <c r="P2433" i="1"/>
  <c r="S2432" i="1"/>
  <c r="Q2432" i="1"/>
  <c r="P2432" i="1"/>
  <c r="Q2431" i="1"/>
  <c r="S2431" i="1" s="1"/>
  <c r="P2431" i="1"/>
  <c r="Q2430" i="1"/>
  <c r="S2430" i="1" s="1"/>
  <c r="P2430" i="1"/>
  <c r="S2429" i="1"/>
  <c r="Q2429" i="1"/>
  <c r="P2429" i="1"/>
  <c r="S2428" i="1"/>
  <c r="Q2428" i="1"/>
  <c r="P2428" i="1"/>
  <c r="Q2427" i="1"/>
  <c r="S2427" i="1" s="1"/>
  <c r="P2427" i="1"/>
  <c r="Q2426" i="1"/>
  <c r="S2426" i="1" s="1"/>
  <c r="P2426" i="1"/>
  <c r="S2425" i="1"/>
  <c r="Q2425" i="1"/>
  <c r="P2425" i="1"/>
  <c r="S2424" i="1"/>
  <c r="Q2424" i="1"/>
  <c r="P2424" i="1"/>
  <c r="Q2423" i="1"/>
  <c r="S2423" i="1" s="1"/>
  <c r="P2423" i="1"/>
  <c r="Q2422" i="1"/>
  <c r="S2422" i="1" s="1"/>
  <c r="P2422" i="1"/>
  <c r="S2421" i="1"/>
  <c r="Q2421" i="1"/>
  <c r="P2421" i="1"/>
  <c r="S2420" i="1"/>
  <c r="Q2420" i="1"/>
  <c r="P2420" i="1"/>
  <c r="Q2419" i="1"/>
  <c r="S2419" i="1" s="1"/>
  <c r="P2419" i="1"/>
  <c r="Q2418" i="1"/>
  <c r="S2418" i="1" s="1"/>
  <c r="P2418" i="1"/>
  <c r="S2417" i="1"/>
  <c r="Q2417" i="1"/>
  <c r="P2417" i="1"/>
  <c r="S2416" i="1"/>
  <c r="Q2416" i="1"/>
  <c r="P2416" i="1"/>
  <c r="Q2415" i="1"/>
  <c r="S2415" i="1" s="1"/>
  <c r="P2415" i="1"/>
  <c r="Q2414" i="1"/>
  <c r="S2414" i="1" s="1"/>
  <c r="P2414" i="1"/>
  <c r="S2413" i="1"/>
  <c r="Q2413" i="1"/>
  <c r="P2413" i="1"/>
  <c r="S2412" i="1"/>
  <c r="Q2412" i="1"/>
  <c r="P2412" i="1"/>
  <c r="Q2411" i="1"/>
  <c r="S2411" i="1" s="1"/>
  <c r="P2411" i="1"/>
  <c r="Q2410" i="1"/>
  <c r="S2410" i="1" s="1"/>
  <c r="P2410" i="1"/>
  <c r="S2409" i="1"/>
  <c r="Q2409" i="1"/>
  <c r="P2409" i="1"/>
  <c r="S2408" i="1"/>
  <c r="Q2408" i="1"/>
  <c r="P2408" i="1"/>
  <c r="Q2407" i="1"/>
  <c r="S2407" i="1" s="1"/>
  <c r="P2407" i="1"/>
  <c r="Q2406" i="1"/>
  <c r="S2406" i="1" s="1"/>
  <c r="P2406" i="1"/>
  <c r="S2405" i="1"/>
  <c r="Q2405" i="1"/>
  <c r="P2405" i="1"/>
  <c r="S2404" i="1"/>
  <c r="Q2404" i="1"/>
  <c r="P2404" i="1"/>
  <c r="Q2403" i="1"/>
  <c r="S2403" i="1" s="1"/>
  <c r="P2403" i="1"/>
  <c r="Q2402" i="1"/>
  <c r="S2402" i="1" s="1"/>
  <c r="P2402" i="1"/>
  <c r="S2401" i="1"/>
  <c r="Q2401" i="1"/>
  <c r="P2401" i="1"/>
  <c r="S2400" i="1"/>
  <c r="Q2400" i="1"/>
  <c r="P2400" i="1"/>
  <c r="Q2399" i="1"/>
  <c r="S2399" i="1" s="1"/>
  <c r="P2399" i="1"/>
  <c r="Q2398" i="1"/>
  <c r="S2398" i="1" s="1"/>
  <c r="P2398" i="1"/>
  <c r="S2397" i="1"/>
  <c r="Q2397" i="1"/>
  <c r="P2397" i="1"/>
  <c r="S2396" i="1"/>
  <c r="Q2396" i="1"/>
  <c r="P2396" i="1"/>
  <c r="Q2395" i="1"/>
  <c r="S2395" i="1" s="1"/>
  <c r="P2395" i="1"/>
  <c r="Q2394" i="1"/>
  <c r="S2394" i="1" s="1"/>
  <c r="P2394" i="1"/>
  <c r="S2393" i="1"/>
  <c r="Q2393" i="1"/>
  <c r="P2393" i="1"/>
  <c r="S2392" i="1"/>
  <c r="Q2392" i="1"/>
  <c r="P2392" i="1"/>
  <c r="Q2391" i="1"/>
  <c r="S2391" i="1" s="1"/>
  <c r="P2391" i="1"/>
  <c r="Q2390" i="1"/>
  <c r="S2390" i="1" s="1"/>
  <c r="P2390" i="1"/>
  <c r="S2389" i="1"/>
  <c r="Q2389" i="1"/>
  <c r="P2389" i="1"/>
  <c r="S2388" i="1"/>
  <c r="Q2388" i="1"/>
  <c r="P2388" i="1"/>
  <c r="Q2387" i="1"/>
  <c r="S2387" i="1" s="1"/>
  <c r="P2387" i="1"/>
  <c r="Q2386" i="1"/>
  <c r="S2386" i="1" s="1"/>
  <c r="P2386" i="1"/>
  <c r="S2385" i="1"/>
  <c r="Q2385" i="1"/>
  <c r="P2385" i="1"/>
  <c r="S2384" i="1"/>
  <c r="Q2384" i="1"/>
  <c r="P2384" i="1"/>
  <c r="Q2383" i="1"/>
  <c r="S2383" i="1" s="1"/>
  <c r="P2383" i="1"/>
  <c r="Q2382" i="1"/>
  <c r="S2382" i="1" s="1"/>
  <c r="P2382" i="1"/>
  <c r="S2381" i="1"/>
  <c r="Q2381" i="1"/>
  <c r="P2381" i="1"/>
  <c r="S2380" i="1"/>
  <c r="Q2380" i="1"/>
  <c r="P2380" i="1"/>
  <c r="Q2379" i="1"/>
  <c r="S2379" i="1" s="1"/>
  <c r="P2379" i="1"/>
  <c r="Q2378" i="1"/>
  <c r="S2378" i="1" s="1"/>
  <c r="P2378" i="1"/>
  <c r="S2377" i="1"/>
  <c r="Q2377" i="1"/>
  <c r="P2377" i="1"/>
  <c r="S2376" i="1"/>
  <c r="Q2376" i="1"/>
  <c r="P2376" i="1"/>
  <c r="Q2375" i="1"/>
  <c r="S2375" i="1" s="1"/>
  <c r="P2375" i="1"/>
  <c r="Q2374" i="1"/>
  <c r="S2374" i="1" s="1"/>
  <c r="P2374" i="1"/>
  <c r="S2373" i="1"/>
  <c r="Q2373" i="1"/>
  <c r="P2373" i="1"/>
  <c r="Q2372" i="1"/>
  <c r="S2372" i="1" s="1"/>
  <c r="P2372" i="1"/>
  <c r="Q2371" i="1"/>
  <c r="S2371" i="1" s="1"/>
  <c r="P2371" i="1"/>
  <c r="Q2370" i="1"/>
  <c r="S2370" i="1" s="1"/>
  <c r="P2370" i="1"/>
  <c r="S2369" i="1"/>
  <c r="Q2369" i="1"/>
  <c r="P2369" i="1"/>
  <c r="S2368" i="1"/>
  <c r="Q2368" i="1"/>
  <c r="P2368" i="1"/>
  <c r="Q2367" i="1"/>
  <c r="S2367" i="1" s="1"/>
  <c r="P2367" i="1"/>
  <c r="Q2366" i="1"/>
  <c r="S2366" i="1" s="1"/>
  <c r="P2366" i="1"/>
  <c r="S2365" i="1"/>
  <c r="Q2365" i="1"/>
  <c r="P2365" i="1"/>
  <c r="Q2364" i="1"/>
  <c r="S2364" i="1" s="1"/>
  <c r="P2364" i="1"/>
  <c r="Q2363" i="1"/>
  <c r="S2363" i="1" s="1"/>
  <c r="P2363" i="1"/>
  <c r="Q2362" i="1"/>
  <c r="S2362" i="1" s="1"/>
  <c r="P2362" i="1"/>
  <c r="S2361" i="1"/>
  <c r="Q2361" i="1"/>
  <c r="P2361" i="1"/>
  <c r="S2360" i="1"/>
  <c r="Q2360" i="1"/>
  <c r="P2360" i="1"/>
  <c r="Q2359" i="1"/>
  <c r="S2359" i="1" s="1"/>
  <c r="P2359" i="1"/>
  <c r="Q2358" i="1"/>
  <c r="S2358" i="1" s="1"/>
  <c r="P2358" i="1"/>
  <c r="S2357" i="1"/>
  <c r="Q2357" i="1"/>
  <c r="P2357" i="1"/>
  <c r="Q2356" i="1"/>
  <c r="S2356" i="1" s="1"/>
  <c r="P2356" i="1"/>
  <c r="Q2355" i="1"/>
  <c r="S2355" i="1" s="1"/>
  <c r="P2355" i="1"/>
  <c r="Q2354" i="1"/>
  <c r="S2354" i="1" s="1"/>
  <c r="P2354" i="1"/>
  <c r="S2353" i="1"/>
  <c r="Q2353" i="1"/>
  <c r="P2353" i="1"/>
  <c r="S2352" i="1"/>
  <c r="Q2352" i="1"/>
  <c r="P2352" i="1"/>
  <c r="Q2351" i="1"/>
  <c r="S2351" i="1" s="1"/>
  <c r="P2351" i="1"/>
  <c r="Q2350" i="1"/>
  <c r="S2350" i="1" s="1"/>
  <c r="P2350" i="1"/>
  <c r="S2349" i="1"/>
  <c r="Q2349" i="1"/>
  <c r="P2349" i="1"/>
  <c r="Q2348" i="1"/>
  <c r="S2348" i="1" s="1"/>
  <c r="P2348" i="1"/>
  <c r="Q2347" i="1"/>
  <c r="S2347" i="1" s="1"/>
  <c r="P2347" i="1"/>
  <c r="Q2346" i="1"/>
  <c r="S2346" i="1" s="1"/>
  <c r="P2346" i="1"/>
  <c r="S2345" i="1"/>
  <c r="Q2345" i="1"/>
  <c r="P2345" i="1"/>
  <c r="S2344" i="1"/>
  <c r="Q2344" i="1"/>
  <c r="P2344" i="1"/>
  <c r="Q2343" i="1"/>
  <c r="S2343" i="1" s="1"/>
  <c r="P2343" i="1"/>
  <c r="Q2342" i="1"/>
  <c r="S2342" i="1" s="1"/>
  <c r="P2342" i="1"/>
  <c r="S2341" i="1"/>
  <c r="Q2341" i="1"/>
  <c r="P2341" i="1"/>
  <c r="Q2340" i="1"/>
  <c r="S2340" i="1" s="1"/>
  <c r="P2340" i="1"/>
  <c r="Q2339" i="1"/>
  <c r="S2339" i="1" s="1"/>
  <c r="P2339" i="1"/>
  <c r="Q2338" i="1"/>
  <c r="S2338" i="1" s="1"/>
  <c r="P2338" i="1"/>
  <c r="S2337" i="1"/>
  <c r="Q2337" i="1"/>
  <c r="P2337" i="1"/>
  <c r="S2336" i="1"/>
  <c r="Q2336" i="1"/>
  <c r="P2336" i="1"/>
  <c r="Q2335" i="1"/>
  <c r="S2335" i="1" s="1"/>
  <c r="P2335" i="1"/>
  <c r="Q2334" i="1"/>
  <c r="S2334" i="1" s="1"/>
  <c r="P2334" i="1"/>
  <c r="S2333" i="1"/>
  <c r="Q2333" i="1"/>
  <c r="P2333" i="1"/>
  <c r="Q2332" i="1"/>
  <c r="S2332" i="1" s="1"/>
  <c r="P2332" i="1"/>
  <c r="Q2331" i="1"/>
  <c r="S2331" i="1" s="1"/>
  <c r="P2331" i="1"/>
  <c r="Q2330" i="1"/>
  <c r="S2330" i="1" s="1"/>
  <c r="P2330" i="1"/>
  <c r="S2329" i="1"/>
  <c r="Q2329" i="1"/>
  <c r="P2329" i="1"/>
  <c r="S2328" i="1"/>
  <c r="Q2328" i="1"/>
  <c r="P2328" i="1"/>
  <c r="Q2327" i="1"/>
  <c r="S2327" i="1" s="1"/>
  <c r="P2327" i="1"/>
  <c r="Q2326" i="1"/>
  <c r="S2326" i="1" s="1"/>
  <c r="P2326" i="1"/>
  <c r="S2325" i="1"/>
  <c r="Q2325" i="1"/>
  <c r="P2325" i="1"/>
  <c r="Q2324" i="1"/>
  <c r="S2324" i="1" s="1"/>
  <c r="P2324" i="1"/>
  <c r="Q2323" i="1"/>
  <c r="S2323" i="1" s="1"/>
  <c r="P2323" i="1"/>
  <c r="Q2322" i="1"/>
  <c r="S2322" i="1" s="1"/>
  <c r="P2322" i="1"/>
  <c r="S2321" i="1"/>
  <c r="Q2321" i="1"/>
  <c r="P2321" i="1"/>
  <c r="S2320" i="1"/>
  <c r="Q2320" i="1"/>
  <c r="P2320" i="1"/>
  <c r="Q2319" i="1"/>
  <c r="S2319" i="1" s="1"/>
  <c r="P2319" i="1"/>
  <c r="Q2318" i="1"/>
  <c r="S2318" i="1" s="1"/>
  <c r="P2318" i="1"/>
  <c r="S2317" i="1"/>
  <c r="Q2317" i="1"/>
  <c r="P2317" i="1"/>
  <c r="Q2316" i="1"/>
  <c r="S2316" i="1" s="1"/>
  <c r="P2316" i="1"/>
  <c r="Q2315" i="1"/>
  <c r="S2315" i="1" s="1"/>
  <c r="P2315" i="1"/>
  <c r="Q2314" i="1"/>
  <c r="S2314" i="1" s="1"/>
  <c r="P2314" i="1"/>
  <c r="S2313" i="1"/>
  <c r="Q2313" i="1"/>
  <c r="P2313" i="1"/>
  <c r="S2312" i="1"/>
  <c r="Q2312" i="1"/>
  <c r="P2312" i="1"/>
  <c r="Q2311" i="1"/>
  <c r="S2311" i="1" s="1"/>
  <c r="P2311" i="1"/>
  <c r="Q2310" i="1"/>
  <c r="S2310" i="1" s="1"/>
  <c r="P2310" i="1"/>
  <c r="S2309" i="1"/>
  <c r="Q2309" i="1"/>
  <c r="P2309" i="1"/>
  <c r="Q2308" i="1"/>
  <c r="S2308" i="1" s="1"/>
  <c r="P2308" i="1"/>
  <c r="Q2307" i="1"/>
  <c r="S2307" i="1" s="1"/>
  <c r="P2307" i="1"/>
  <c r="Q2306" i="1"/>
  <c r="S2306" i="1" s="1"/>
  <c r="P2306" i="1"/>
  <c r="S2305" i="1"/>
  <c r="Q2305" i="1"/>
  <c r="P2305" i="1"/>
  <c r="S2304" i="1"/>
  <c r="Q2304" i="1"/>
  <c r="P2304" i="1"/>
  <c r="Q2303" i="1"/>
  <c r="S2303" i="1" s="1"/>
  <c r="P2303" i="1"/>
  <c r="Q2302" i="1"/>
  <c r="S2302" i="1" s="1"/>
  <c r="P2302" i="1"/>
  <c r="S2301" i="1"/>
  <c r="Q2301" i="1"/>
  <c r="P2301" i="1"/>
  <c r="Q2300" i="1"/>
  <c r="S2300" i="1" s="1"/>
  <c r="P2300" i="1"/>
  <c r="Q2299" i="1"/>
  <c r="S2299" i="1" s="1"/>
  <c r="P2299" i="1"/>
  <c r="Q2298" i="1"/>
  <c r="S2298" i="1" s="1"/>
  <c r="P2298" i="1"/>
  <c r="S2297" i="1"/>
  <c r="Q2297" i="1"/>
  <c r="P2297" i="1"/>
  <c r="S2296" i="1"/>
  <c r="Q2296" i="1"/>
  <c r="P2296" i="1"/>
  <c r="Q2295" i="1"/>
  <c r="S2295" i="1" s="1"/>
  <c r="P2295" i="1"/>
  <c r="Q2294" i="1"/>
  <c r="S2294" i="1" s="1"/>
  <c r="P2294" i="1"/>
  <c r="S2293" i="1"/>
  <c r="Q2293" i="1"/>
  <c r="P2293" i="1"/>
  <c r="Q2292" i="1"/>
  <c r="S2292" i="1" s="1"/>
  <c r="P2292" i="1"/>
  <c r="Q2291" i="1"/>
  <c r="S2291" i="1" s="1"/>
  <c r="P2291" i="1"/>
  <c r="Q2290" i="1"/>
  <c r="S2290" i="1" s="1"/>
  <c r="P2290" i="1"/>
  <c r="Q2289" i="1"/>
  <c r="S2289" i="1" s="1"/>
  <c r="P2289" i="1"/>
  <c r="S2288" i="1"/>
  <c r="Q2288" i="1"/>
  <c r="P2288" i="1"/>
  <c r="S2287" i="1"/>
  <c r="Q2287" i="1"/>
  <c r="P2287" i="1"/>
  <c r="Q2286" i="1"/>
  <c r="S2286" i="1" s="1"/>
  <c r="P2286" i="1"/>
  <c r="Q2285" i="1"/>
  <c r="S2285" i="1" s="1"/>
  <c r="P2285" i="1"/>
  <c r="S2284" i="1"/>
  <c r="Q2284" i="1"/>
  <c r="P2284" i="1"/>
  <c r="S2283" i="1"/>
  <c r="Q2283" i="1"/>
  <c r="P2283" i="1"/>
  <c r="Q2282" i="1"/>
  <c r="S2282" i="1" s="1"/>
  <c r="P2282" i="1"/>
  <c r="Q2281" i="1"/>
  <c r="S2281" i="1" s="1"/>
  <c r="P2281" i="1"/>
  <c r="S2280" i="1"/>
  <c r="Q2280" i="1"/>
  <c r="P2280" i="1"/>
  <c r="S2279" i="1"/>
  <c r="Q2279" i="1"/>
  <c r="P2279" i="1"/>
  <c r="Q2278" i="1"/>
  <c r="S2278" i="1" s="1"/>
  <c r="P2278" i="1"/>
  <c r="Q2277" i="1"/>
  <c r="S2277" i="1" s="1"/>
  <c r="P2277" i="1"/>
  <c r="S2276" i="1"/>
  <c r="Q2276" i="1"/>
  <c r="P2276" i="1"/>
  <c r="S2275" i="1"/>
  <c r="Q2275" i="1"/>
  <c r="P2275" i="1"/>
  <c r="Q2274" i="1"/>
  <c r="S2274" i="1" s="1"/>
  <c r="P2274" i="1"/>
  <c r="Q2273" i="1"/>
  <c r="S2273" i="1" s="1"/>
  <c r="P2273" i="1"/>
  <c r="S2272" i="1"/>
  <c r="Q2272" i="1"/>
  <c r="P2272" i="1"/>
  <c r="S2271" i="1"/>
  <c r="Q2271" i="1"/>
  <c r="P2271" i="1"/>
  <c r="Q2270" i="1"/>
  <c r="S2270" i="1" s="1"/>
  <c r="P2270" i="1"/>
  <c r="Q2269" i="1"/>
  <c r="S2269" i="1" s="1"/>
  <c r="P2269" i="1"/>
  <c r="S2268" i="1"/>
  <c r="Q2268" i="1"/>
  <c r="P2268" i="1"/>
  <c r="S2267" i="1"/>
  <c r="Q2267" i="1"/>
  <c r="P2267" i="1"/>
  <c r="Q2266" i="1"/>
  <c r="S2266" i="1" s="1"/>
  <c r="P2266" i="1"/>
  <c r="Q2265" i="1"/>
  <c r="S2265" i="1" s="1"/>
  <c r="P2265" i="1"/>
  <c r="S2264" i="1"/>
  <c r="Q2264" i="1"/>
  <c r="P2264" i="1"/>
  <c r="S2263" i="1"/>
  <c r="Q2263" i="1"/>
  <c r="P2263" i="1"/>
  <c r="Q2262" i="1"/>
  <c r="S2262" i="1" s="1"/>
  <c r="P2262" i="1"/>
  <c r="Q2261" i="1"/>
  <c r="S2261" i="1" s="1"/>
  <c r="P2261" i="1"/>
  <c r="S2260" i="1"/>
  <c r="Q2260" i="1"/>
  <c r="P2260" i="1"/>
  <c r="S2259" i="1"/>
  <c r="Q2259" i="1"/>
  <c r="P2259" i="1"/>
  <c r="Q2258" i="1"/>
  <c r="S2258" i="1" s="1"/>
  <c r="P2258" i="1"/>
  <c r="Q2257" i="1"/>
  <c r="S2257" i="1" s="1"/>
  <c r="P2257" i="1"/>
  <c r="S2256" i="1"/>
  <c r="Q2256" i="1"/>
  <c r="P2256" i="1"/>
  <c r="S2255" i="1"/>
  <c r="Q2255" i="1"/>
  <c r="P2255" i="1"/>
  <c r="Q2254" i="1"/>
  <c r="S2254" i="1" s="1"/>
  <c r="P2254" i="1"/>
  <c r="Q2253" i="1"/>
  <c r="S2253" i="1" s="1"/>
  <c r="P2253" i="1"/>
  <c r="S2252" i="1"/>
  <c r="Q2252" i="1"/>
  <c r="P2252" i="1"/>
  <c r="S2251" i="1"/>
  <c r="Q2251" i="1"/>
  <c r="P2251" i="1"/>
  <c r="Q2250" i="1"/>
  <c r="S2250" i="1" s="1"/>
  <c r="P2250" i="1"/>
  <c r="Q2249" i="1"/>
  <c r="S2249" i="1" s="1"/>
  <c r="P2249" i="1"/>
  <c r="S2248" i="1"/>
  <c r="Q2248" i="1"/>
  <c r="P2248" i="1"/>
  <c r="S2247" i="1"/>
  <c r="Q2247" i="1"/>
  <c r="P2247" i="1"/>
  <c r="Q2246" i="1"/>
  <c r="S2246" i="1" s="1"/>
  <c r="P2246" i="1"/>
  <c r="Q2245" i="1"/>
  <c r="S2245" i="1" s="1"/>
  <c r="P2245" i="1"/>
  <c r="S2244" i="1"/>
  <c r="Q2244" i="1"/>
  <c r="P2244" i="1"/>
  <c r="S2243" i="1"/>
  <c r="Q2243" i="1"/>
  <c r="P2243" i="1"/>
  <c r="Q2242" i="1"/>
  <c r="S2242" i="1" s="1"/>
  <c r="P2242" i="1"/>
  <c r="Q2241" i="1"/>
  <c r="S2241" i="1" s="1"/>
  <c r="P2241" i="1"/>
  <c r="S2240" i="1"/>
  <c r="Q2240" i="1"/>
  <c r="P2240" i="1"/>
  <c r="S2239" i="1"/>
  <c r="Q2239" i="1"/>
  <c r="P2239" i="1"/>
  <c r="Q2238" i="1"/>
  <c r="S2238" i="1" s="1"/>
  <c r="P2238" i="1"/>
  <c r="Q2237" i="1"/>
  <c r="S2237" i="1" s="1"/>
  <c r="P2237" i="1"/>
  <c r="S2236" i="1"/>
  <c r="Q2236" i="1"/>
  <c r="P2236" i="1"/>
  <c r="S2235" i="1"/>
  <c r="Q2235" i="1"/>
  <c r="P2235" i="1"/>
  <c r="Q2234" i="1"/>
  <c r="S2234" i="1" s="1"/>
  <c r="P2234" i="1"/>
  <c r="Q2233" i="1"/>
  <c r="S2233" i="1" s="1"/>
  <c r="P2233" i="1"/>
  <c r="S2232" i="1"/>
  <c r="Q2232" i="1"/>
  <c r="P2232" i="1"/>
  <c r="S2231" i="1"/>
  <c r="Q2231" i="1"/>
  <c r="P2231" i="1"/>
  <c r="Q2230" i="1"/>
  <c r="S2230" i="1" s="1"/>
  <c r="P2230" i="1"/>
  <c r="Q2229" i="1"/>
  <c r="S2229" i="1" s="1"/>
  <c r="P2229" i="1"/>
  <c r="S2228" i="1"/>
  <c r="Q2228" i="1"/>
  <c r="P2228" i="1"/>
  <c r="S2227" i="1"/>
  <c r="Q2227" i="1"/>
  <c r="P2227" i="1"/>
  <c r="Q2226" i="1"/>
  <c r="S2226" i="1" s="1"/>
  <c r="P2226" i="1"/>
  <c r="Q2225" i="1"/>
  <c r="S2225" i="1" s="1"/>
  <c r="P2225" i="1"/>
  <c r="S2224" i="1"/>
  <c r="Q2224" i="1"/>
  <c r="P2224" i="1"/>
  <c r="S2223" i="1"/>
  <c r="Q2223" i="1"/>
  <c r="P2223" i="1"/>
  <c r="Q2222" i="1"/>
  <c r="S2222" i="1" s="1"/>
  <c r="P2222" i="1"/>
  <c r="Q2221" i="1"/>
  <c r="S2221" i="1" s="1"/>
  <c r="P2221" i="1"/>
  <c r="S2220" i="1"/>
  <c r="Q2220" i="1"/>
  <c r="P2220" i="1"/>
  <c r="S2219" i="1"/>
  <c r="Q2219" i="1"/>
  <c r="P2219" i="1"/>
  <c r="Q2218" i="1"/>
  <c r="S2218" i="1" s="1"/>
  <c r="P2218" i="1"/>
  <c r="Q2217" i="1"/>
  <c r="S2217" i="1" s="1"/>
  <c r="P2217" i="1"/>
  <c r="S2216" i="1"/>
  <c r="Q2216" i="1"/>
  <c r="P2216" i="1"/>
  <c r="S2215" i="1"/>
  <c r="Q2215" i="1"/>
  <c r="P2215" i="1"/>
  <c r="Q2214" i="1"/>
  <c r="S2214" i="1" s="1"/>
  <c r="P2214" i="1"/>
  <c r="Q2213" i="1"/>
  <c r="S2213" i="1" s="1"/>
  <c r="P2213" i="1"/>
  <c r="S2212" i="1"/>
  <c r="Q2212" i="1"/>
  <c r="P2212" i="1"/>
  <c r="S2211" i="1"/>
  <c r="Q2211" i="1"/>
  <c r="P2211" i="1"/>
  <c r="Q2210" i="1"/>
  <c r="S2210" i="1" s="1"/>
  <c r="P2210" i="1"/>
  <c r="Q2209" i="1"/>
  <c r="S2209" i="1" s="1"/>
  <c r="P2209" i="1"/>
  <c r="S2208" i="1"/>
  <c r="Q2208" i="1"/>
  <c r="P2208" i="1"/>
  <c r="S2207" i="1"/>
  <c r="Q2207" i="1"/>
  <c r="P2207" i="1"/>
  <c r="Q2206" i="1"/>
  <c r="S2206" i="1" s="1"/>
  <c r="P2206" i="1"/>
  <c r="Q2205" i="1"/>
  <c r="S2205" i="1" s="1"/>
  <c r="P2205" i="1"/>
  <c r="S2204" i="1"/>
  <c r="Q2204" i="1"/>
  <c r="P2204" i="1"/>
  <c r="S2203" i="1"/>
  <c r="Q2203" i="1"/>
  <c r="P2203" i="1"/>
  <c r="Q2202" i="1"/>
  <c r="S2202" i="1" s="1"/>
  <c r="P2202" i="1"/>
  <c r="Q2201" i="1"/>
  <c r="S2201" i="1" s="1"/>
  <c r="P2201" i="1"/>
  <c r="S2200" i="1"/>
  <c r="Q2200" i="1"/>
  <c r="P2200" i="1"/>
  <c r="S2199" i="1"/>
  <c r="Q2199" i="1"/>
  <c r="P2199" i="1"/>
  <c r="Q2198" i="1"/>
  <c r="S2198" i="1" s="1"/>
  <c r="P2198" i="1"/>
  <c r="Q2197" i="1"/>
  <c r="S2197" i="1" s="1"/>
  <c r="P2197" i="1"/>
  <c r="S2196" i="1"/>
  <c r="Q2196" i="1"/>
  <c r="P2196" i="1"/>
  <c r="S2195" i="1"/>
  <c r="Q2195" i="1"/>
  <c r="P2195" i="1"/>
  <c r="Q2194" i="1"/>
  <c r="S2194" i="1" s="1"/>
  <c r="P2194" i="1"/>
  <c r="Q2193" i="1"/>
  <c r="S2193" i="1" s="1"/>
  <c r="P2193" i="1"/>
  <c r="S2192" i="1"/>
  <c r="Q2192" i="1"/>
  <c r="P2192" i="1"/>
  <c r="S2191" i="1"/>
  <c r="Q2191" i="1"/>
  <c r="P2191" i="1"/>
  <c r="Q2190" i="1"/>
  <c r="S2190" i="1" s="1"/>
  <c r="P2190" i="1"/>
  <c r="Q2189" i="1"/>
  <c r="S2189" i="1" s="1"/>
  <c r="P2189" i="1"/>
  <c r="S2188" i="1"/>
  <c r="Q2188" i="1"/>
  <c r="P2188" i="1"/>
  <c r="S2187" i="1"/>
  <c r="Q2187" i="1"/>
  <c r="P2187" i="1"/>
  <c r="Q2186" i="1"/>
  <c r="S2186" i="1" s="1"/>
  <c r="P2186" i="1"/>
  <c r="Q2185" i="1"/>
  <c r="S2185" i="1" s="1"/>
  <c r="P2185" i="1"/>
  <c r="S2184" i="1"/>
  <c r="Q2184" i="1"/>
  <c r="P2184" i="1"/>
  <c r="S2183" i="1"/>
  <c r="Q2183" i="1"/>
  <c r="P2183" i="1"/>
  <c r="Q2182" i="1"/>
  <c r="S2182" i="1" s="1"/>
  <c r="P2182" i="1"/>
  <c r="Q2181" i="1"/>
  <c r="S2181" i="1" s="1"/>
  <c r="P2181" i="1"/>
  <c r="S2180" i="1"/>
  <c r="Q2180" i="1"/>
  <c r="P2180" i="1"/>
  <c r="S2179" i="1"/>
  <c r="Q2179" i="1"/>
  <c r="P2179" i="1"/>
  <c r="Q2178" i="1"/>
  <c r="S2178" i="1" s="1"/>
  <c r="P2178" i="1"/>
  <c r="Q2177" i="1"/>
  <c r="S2177" i="1" s="1"/>
  <c r="P2177" i="1"/>
  <c r="S2176" i="1"/>
  <c r="Q2176" i="1"/>
  <c r="P2176" i="1"/>
  <c r="S2175" i="1"/>
  <c r="Q2175" i="1"/>
  <c r="P2175" i="1"/>
  <c r="Q2174" i="1"/>
  <c r="S2174" i="1" s="1"/>
  <c r="P2174" i="1"/>
  <c r="Q2173" i="1"/>
  <c r="S2173" i="1" s="1"/>
  <c r="P2173" i="1"/>
  <c r="S2172" i="1"/>
  <c r="Q2172" i="1"/>
  <c r="P2172" i="1"/>
  <c r="S2171" i="1"/>
  <c r="Q2171" i="1"/>
  <c r="P2171" i="1"/>
  <c r="Q2170" i="1"/>
  <c r="S2170" i="1" s="1"/>
  <c r="P2170" i="1"/>
  <c r="Q2169" i="1"/>
  <c r="S2169" i="1" s="1"/>
  <c r="P2169" i="1"/>
  <c r="S2168" i="1"/>
  <c r="Q2168" i="1"/>
  <c r="P2168" i="1"/>
  <c r="S2167" i="1"/>
  <c r="Q2167" i="1"/>
  <c r="P2167" i="1"/>
  <c r="Q2166" i="1"/>
  <c r="S2166" i="1" s="1"/>
  <c r="P2166" i="1"/>
  <c r="Q2165" i="1"/>
  <c r="S2165" i="1" s="1"/>
  <c r="P2165" i="1"/>
  <c r="S2164" i="1"/>
  <c r="Q2164" i="1"/>
  <c r="P2164" i="1"/>
  <c r="S2163" i="1"/>
  <c r="Q2163" i="1"/>
  <c r="P2163" i="1"/>
  <c r="Q2162" i="1"/>
  <c r="S2162" i="1" s="1"/>
  <c r="P2162" i="1"/>
  <c r="Q2161" i="1"/>
  <c r="S2161" i="1" s="1"/>
  <c r="P2161" i="1"/>
  <c r="S2160" i="1"/>
  <c r="Q2160" i="1"/>
  <c r="P2160" i="1"/>
  <c r="S2159" i="1"/>
  <c r="Q2159" i="1"/>
  <c r="P2159" i="1"/>
  <c r="Q2158" i="1"/>
  <c r="S2158" i="1" s="1"/>
  <c r="P2158" i="1"/>
  <c r="Q2157" i="1"/>
  <c r="S2157" i="1" s="1"/>
  <c r="P2157" i="1"/>
  <c r="S2156" i="1"/>
  <c r="Q2156" i="1"/>
  <c r="P2156" i="1"/>
  <c r="S2155" i="1"/>
  <c r="Q2155" i="1"/>
  <c r="P2155" i="1"/>
  <c r="Q2154" i="1"/>
  <c r="S2154" i="1" s="1"/>
  <c r="P2154" i="1"/>
  <c r="Q2153" i="1"/>
  <c r="S2153" i="1" s="1"/>
  <c r="P2153" i="1"/>
  <c r="S2152" i="1"/>
  <c r="Q2152" i="1"/>
  <c r="P2152" i="1"/>
  <c r="S2151" i="1"/>
  <c r="Q2151" i="1"/>
  <c r="P2151" i="1"/>
  <c r="Q2150" i="1"/>
  <c r="S2150" i="1" s="1"/>
  <c r="P2150" i="1"/>
  <c r="Q2149" i="1"/>
  <c r="S2149" i="1" s="1"/>
  <c r="P2149" i="1"/>
  <c r="S2148" i="1"/>
  <c r="Q2148" i="1"/>
  <c r="P2148" i="1"/>
  <c r="S2147" i="1"/>
  <c r="Q2147" i="1"/>
  <c r="P2147" i="1"/>
  <c r="Q2146" i="1"/>
  <c r="S2146" i="1" s="1"/>
  <c r="P2146" i="1"/>
  <c r="Q2145" i="1"/>
  <c r="S2145" i="1" s="1"/>
  <c r="P2145" i="1"/>
  <c r="S2144" i="1"/>
  <c r="Q2144" i="1"/>
  <c r="P2144" i="1"/>
  <c r="S2143" i="1"/>
  <c r="Q2143" i="1"/>
  <c r="P2143" i="1"/>
  <c r="Q2142" i="1"/>
  <c r="S2142" i="1" s="1"/>
  <c r="P2142" i="1"/>
  <c r="Q2141" i="1"/>
  <c r="S2141" i="1" s="1"/>
  <c r="P2141" i="1"/>
  <c r="S2140" i="1"/>
  <c r="Q2140" i="1"/>
  <c r="P2140" i="1"/>
  <c r="S2139" i="1"/>
  <c r="Q2139" i="1"/>
  <c r="P2139" i="1"/>
  <c r="Q2138" i="1"/>
  <c r="S2138" i="1" s="1"/>
  <c r="P2138" i="1"/>
  <c r="Q2137" i="1"/>
  <c r="S2137" i="1" s="1"/>
  <c r="P2137" i="1"/>
  <c r="S2136" i="1"/>
  <c r="Q2136" i="1"/>
  <c r="P2136" i="1"/>
  <c r="S2135" i="1"/>
  <c r="Q2135" i="1"/>
  <c r="P2135" i="1"/>
  <c r="Q2134" i="1"/>
  <c r="S2134" i="1" s="1"/>
  <c r="P2134" i="1"/>
  <c r="Q2133" i="1"/>
  <c r="S2133" i="1" s="1"/>
  <c r="P2133" i="1"/>
  <c r="S2132" i="1"/>
  <c r="Q2132" i="1"/>
  <c r="P2132" i="1"/>
  <c r="S2131" i="1"/>
  <c r="Q2131" i="1"/>
  <c r="P2131" i="1"/>
  <c r="Q2130" i="1"/>
  <c r="S2130" i="1" s="1"/>
  <c r="P2130" i="1"/>
  <c r="Q2129" i="1"/>
  <c r="S2129" i="1" s="1"/>
  <c r="P2129" i="1"/>
  <c r="S2128" i="1"/>
  <c r="Q2128" i="1"/>
  <c r="P2128" i="1"/>
  <c r="S2127" i="1"/>
  <c r="Q2127" i="1"/>
  <c r="P2127" i="1"/>
  <c r="Q2126" i="1"/>
  <c r="S2126" i="1" s="1"/>
  <c r="P2126" i="1"/>
  <c r="Q2125" i="1"/>
  <c r="S2125" i="1" s="1"/>
  <c r="P2125" i="1"/>
  <c r="S2124" i="1"/>
  <c r="Q2124" i="1"/>
  <c r="P2124" i="1"/>
  <c r="S2123" i="1"/>
  <c r="Q2123" i="1"/>
  <c r="P2123" i="1"/>
  <c r="Q2122" i="1"/>
  <c r="S2122" i="1" s="1"/>
  <c r="P2122" i="1"/>
  <c r="Q2121" i="1"/>
  <c r="S2121" i="1" s="1"/>
  <c r="P2121" i="1"/>
  <c r="S2120" i="1"/>
  <c r="Q2120" i="1"/>
  <c r="P2120" i="1"/>
  <c r="S2119" i="1"/>
  <c r="Q2119" i="1"/>
  <c r="P2119" i="1"/>
  <c r="Q2118" i="1"/>
  <c r="S2118" i="1" s="1"/>
  <c r="P2118" i="1"/>
  <c r="Q2117" i="1"/>
  <c r="S2117" i="1" s="1"/>
  <c r="P2117" i="1"/>
  <c r="S2116" i="1"/>
  <c r="Q2116" i="1"/>
  <c r="P2116" i="1"/>
  <c r="S2115" i="1"/>
  <c r="Q2115" i="1"/>
  <c r="P2115" i="1"/>
  <c r="Q2114" i="1"/>
  <c r="S2114" i="1" s="1"/>
  <c r="P2114" i="1"/>
  <c r="Q2113" i="1"/>
  <c r="S2113" i="1" s="1"/>
  <c r="P2113" i="1"/>
  <c r="S2112" i="1"/>
  <c r="Q2112" i="1"/>
  <c r="P2112" i="1"/>
  <c r="S2111" i="1"/>
  <c r="Q2111" i="1"/>
  <c r="P2111" i="1"/>
  <c r="Q2110" i="1"/>
  <c r="S2110" i="1" s="1"/>
  <c r="P2110" i="1"/>
  <c r="Q2109" i="1"/>
  <c r="S2109" i="1" s="1"/>
  <c r="P2109" i="1"/>
  <c r="S2108" i="1"/>
  <c r="Q2108" i="1"/>
  <c r="P2108" i="1"/>
  <c r="S2107" i="1"/>
  <c r="Q2107" i="1"/>
  <c r="P2107" i="1"/>
  <c r="Q2106" i="1"/>
  <c r="S2106" i="1" s="1"/>
  <c r="P2106" i="1"/>
  <c r="Q2105" i="1"/>
  <c r="S2105" i="1" s="1"/>
  <c r="P2105" i="1"/>
  <c r="S2104" i="1"/>
  <c r="Q2104" i="1"/>
  <c r="P2104" i="1"/>
  <c r="S2103" i="1"/>
  <c r="Q2103" i="1"/>
  <c r="P2103" i="1"/>
  <c r="Q2102" i="1"/>
  <c r="S2102" i="1" s="1"/>
  <c r="P2102" i="1"/>
  <c r="Q2101" i="1"/>
  <c r="S2101" i="1" s="1"/>
  <c r="P2101" i="1"/>
  <c r="S2100" i="1"/>
  <c r="Q2100" i="1"/>
  <c r="P2100" i="1"/>
  <c r="S2099" i="1"/>
  <c r="Q2099" i="1"/>
  <c r="P2099" i="1"/>
  <c r="Q2098" i="1"/>
  <c r="S2098" i="1" s="1"/>
  <c r="P2098" i="1"/>
  <c r="Q2097" i="1"/>
  <c r="S2097" i="1" s="1"/>
  <c r="P2097" i="1"/>
  <c r="S2096" i="1"/>
  <c r="Q2096" i="1"/>
  <c r="P2096" i="1"/>
  <c r="S2095" i="1"/>
  <c r="Q2095" i="1"/>
  <c r="P2095" i="1"/>
  <c r="Q2094" i="1"/>
  <c r="S2094" i="1" s="1"/>
  <c r="P2094" i="1"/>
  <c r="Q2093" i="1"/>
  <c r="S2093" i="1" s="1"/>
  <c r="P2093" i="1"/>
  <c r="S2092" i="1"/>
  <c r="Q2092" i="1"/>
  <c r="P2092" i="1"/>
  <c r="S2091" i="1"/>
  <c r="Q2091" i="1"/>
  <c r="P2091" i="1"/>
  <c r="Q2090" i="1"/>
  <c r="S2090" i="1" s="1"/>
  <c r="P2090" i="1"/>
  <c r="Q2089" i="1"/>
  <c r="S2089" i="1" s="1"/>
  <c r="P2089" i="1"/>
  <c r="S2088" i="1"/>
  <c r="Q2088" i="1"/>
  <c r="P2088" i="1"/>
  <c r="S2087" i="1"/>
  <c r="Q2087" i="1"/>
  <c r="P2087" i="1"/>
  <c r="Q2086" i="1"/>
  <c r="S2086" i="1" s="1"/>
  <c r="P2086" i="1"/>
  <c r="Q2085" i="1"/>
  <c r="S2085" i="1" s="1"/>
  <c r="P2085" i="1"/>
  <c r="S2084" i="1"/>
  <c r="Q2084" i="1"/>
  <c r="P2084" i="1"/>
  <c r="S2083" i="1"/>
  <c r="Q2083" i="1"/>
  <c r="P2083" i="1"/>
  <c r="Q2082" i="1"/>
  <c r="S2082" i="1" s="1"/>
  <c r="P2082" i="1"/>
  <c r="Q2081" i="1"/>
  <c r="S2081" i="1" s="1"/>
  <c r="P2081" i="1"/>
  <c r="S2080" i="1"/>
  <c r="Q2080" i="1"/>
  <c r="P2080" i="1"/>
  <c r="S2079" i="1"/>
  <c r="Q2079" i="1"/>
  <c r="P2079" i="1"/>
  <c r="Q2078" i="1"/>
  <c r="S2078" i="1" s="1"/>
  <c r="P2078" i="1"/>
  <c r="Q2077" i="1"/>
  <c r="S2077" i="1" s="1"/>
  <c r="P2077" i="1"/>
  <c r="S2076" i="1"/>
  <c r="Q2076" i="1"/>
  <c r="P2076" i="1"/>
  <c r="S2075" i="1"/>
  <c r="Q2075" i="1"/>
  <c r="P2075" i="1"/>
  <c r="Q2074" i="1"/>
  <c r="S2074" i="1" s="1"/>
  <c r="P2074" i="1"/>
  <c r="Q2073" i="1"/>
  <c r="S2073" i="1" s="1"/>
  <c r="P2073" i="1"/>
  <c r="S2072" i="1"/>
  <c r="Q2072" i="1"/>
  <c r="P2072" i="1"/>
  <c r="S2071" i="1"/>
  <c r="Q2071" i="1"/>
  <c r="P2071" i="1"/>
  <c r="Q2070" i="1"/>
  <c r="S2070" i="1" s="1"/>
  <c r="P2070" i="1"/>
  <c r="Q2069" i="1"/>
  <c r="S2069" i="1" s="1"/>
  <c r="P2069" i="1"/>
  <c r="S2068" i="1"/>
  <c r="Q2068" i="1"/>
  <c r="P2068" i="1"/>
  <c r="S2067" i="1"/>
  <c r="Q2067" i="1"/>
  <c r="P2067" i="1"/>
  <c r="Q2066" i="1"/>
  <c r="S2066" i="1" s="1"/>
  <c r="P2066" i="1"/>
  <c r="Q2065" i="1"/>
  <c r="S2065" i="1" s="1"/>
  <c r="P2065" i="1"/>
  <c r="S2064" i="1"/>
  <c r="Q2064" i="1"/>
  <c r="P2064" i="1"/>
  <c r="S2063" i="1"/>
  <c r="Q2063" i="1"/>
  <c r="P2063" i="1"/>
  <c r="Q2062" i="1"/>
  <c r="S2062" i="1" s="1"/>
  <c r="P2062" i="1"/>
  <c r="Q2061" i="1"/>
  <c r="S2061" i="1" s="1"/>
  <c r="P2061" i="1"/>
  <c r="S2060" i="1"/>
  <c r="Q2060" i="1"/>
  <c r="P2060" i="1"/>
  <c r="S2059" i="1"/>
  <c r="Q2059" i="1"/>
  <c r="P2059" i="1"/>
  <c r="Q2058" i="1"/>
  <c r="S2058" i="1" s="1"/>
  <c r="P2058" i="1"/>
  <c r="Q2057" i="1"/>
  <c r="S2057" i="1" s="1"/>
  <c r="P2057" i="1"/>
  <c r="S2056" i="1"/>
  <c r="Q2056" i="1"/>
  <c r="P2056" i="1"/>
  <c r="S2055" i="1"/>
  <c r="Q2055" i="1"/>
  <c r="P2055" i="1"/>
  <c r="Q2054" i="1"/>
  <c r="S2054" i="1" s="1"/>
  <c r="P2054" i="1"/>
  <c r="Q2053" i="1"/>
  <c r="S2053" i="1" s="1"/>
  <c r="P2053" i="1"/>
  <c r="S2052" i="1"/>
  <c r="Q2052" i="1"/>
  <c r="P2052" i="1"/>
  <c r="S2051" i="1"/>
  <c r="Q2051" i="1"/>
  <c r="P2051" i="1"/>
  <c r="Q2050" i="1"/>
  <c r="S2050" i="1" s="1"/>
  <c r="P2050" i="1"/>
  <c r="Q2049" i="1"/>
  <c r="S2049" i="1" s="1"/>
  <c r="P2049" i="1"/>
  <c r="S2048" i="1"/>
  <c r="Q2048" i="1"/>
  <c r="P2048" i="1"/>
  <c r="S2047" i="1"/>
  <c r="Q2047" i="1"/>
  <c r="P2047" i="1"/>
  <c r="Q2046" i="1"/>
  <c r="S2046" i="1" s="1"/>
  <c r="P2046" i="1"/>
  <c r="Q2045" i="1"/>
  <c r="S2045" i="1" s="1"/>
  <c r="P2045" i="1"/>
  <c r="S2044" i="1"/>
  <c r="Q2044" i="1"/>
  <c r="P2044" i="1"/>
  <c r="Q2043" i="1"/>
  <c r="S2043" i="1" s="1"/>
  <c r="P2043" i="1"/>
  <c r="Q2042" i="1"/>
  <c r="S2042" i="1" s="1"/>
  <c r="P2042" i="1"/>
  <c r="Q2041" i="1"/>
  <c r="S2041" i="1" s="1"/>
  <c r="P2041" i="1"/>
  <c r="S2040" i="1"/>
  <c r="Q2040" i="1"/>
  <c r="P2040" i="1"/>
  <c r="Q2039" i="1"/>
  <c r="S2039" i="1" s="1"/>
  <c r="P2039" i="1"/>
  <c r="Q2038" i="1"/>
  <c r="S2038" i="1" s="1"/>
  <c r="P2038" i="1"/>
  <c r="Q2037" i="1"/>
  <c r="S2037" i="1" s="1"/>
  <c r="P2037" i="1"/>
  <c r="S2036" i="1"/>
  <c r="Q2036" i="1"/>
  <c r="P2036" i="1"/>
  <c r="Q2035" i="1"/>
  <c r="S2035" i="1" s="1"/>
  <c r="P2035" i="1"/>
  <c r="Q2034" i="1"/>
  <c r="S2034" i="1" s="1"/>
  <c r="P2034" i="1"/>
  <c r="Q2033" i="1"/>
  <c r="S2033" i="1" s="1"/>
  <c r="P2033" i="1"/>
  <c r="S2032" i="1"/>
  <c r="Q2032" i="1"/>
  <c r="P2032" i="1"/>
  <c r="Q2031" i="1"/>
  <c r="S2031" i="1" s="1"/>
  <c r="P2031" i="1"/>
  <c r="Q2030" i="1"/>
  <c r="S2030" i="1" s="1"/>
  <c r="P2030" i="1"/>
  <c r="Q2029" i="1"/>
  <c r="S2029" i="1" s="1"/>
  <c r="P2029" i="1"/>
  <c r="S2028" i="1"/>
  <c r="Q2028" i="1"/>
  <c r="P2028" i="1"/>
  <c r="Q2027" i="1"/>
  <c r="S2027" i="1" s="1"/>
  <c r="P2027" i="1"/>
  <c r="Q2026" i="1"/>
  <c r="S2026" i="1" s="1"/>
  <c r="P2026" i="1"/>
  <c r="Q2025" i="1"/>
  <c r="S2025" i="1" s="1"/>
  <c r="P2025" i="1"/>
  <c r="S2024" i="1"/>
  <c r="Q2024" i="1"/>
  <c r="P2024" i="1"/>
  <c r="Q2023" i="1"/>
  <c r="S2023" i="1" s="1"/>
  <c r="P2023" i="1"/>
  <c r="Q2022" i="1"/>
  <c r="S2022" i="1" s="1"/>
  <c r="P2022" i="1"/>
  <c r="Q2021" i="1"/>
  <c r="S2021" i="1" s="1"/>
  <c r="P2021" i="1"/>
  <c r="S2020" i="1"/>
  <c r="Q2020" i="1"/>
  <c r="P2020" i="1"/>
  <c r="Q2019" i="1"/>
  <c r="S2019" i="1" s="1"/>
  <c r="P2019" i="1"/>
  <c r="Q2018" i="1"/>
  <c r="S2018" i="1" s="1"/>
  <c r="P2018" i="1"/>
  <c r="Q2017" i="1"/>
  <c r="S2017" i="1" s="1"/>
  <c r="P2017" i="1"/>
  <c r="S2016" i="1"/>
  <c r="Q2016" i="1"/>
  <c r="P2016" i="1"/>
  <c r="Q2015" i="1"/>
  <c r="S2015" i="1" s="1"/>
  <c r="P2015" i="1"/>
  <c r="Q2014" i="1"/>
  <c r="S2014" i="1" s="1"/>
  <c r="P2014" i="1"/>
  <c r="Q2013" i="1"/>
  <c r="S2013" i="1" s="1"/>
  <c r="P2013" i="1"/>
  <c r="S2012" i="1"/>
  <c r="Q2012" i="1"/>
  <c r="P2012" i="1"/>
  <c r="Q2011" i="1"/>
  <c r="S2011" i="1" s="1"/>
  <c r="P2011" i="1"/>
  <c r="Q2010" i="1"/>
  <c r="S2010" i="1" s="1"/>
  <c r="P2010" i="1"/>
  <c r="Q2009" i="1"/>
  <c r="S2009" i="1" s="1"/>
  <c r="P2009" i="1"/>
  <c r="S2008" i="1"/>
  <c r="Q2008" i="1"/>
  <c r="P2008" i="1"/>
  <c r="Q2007" i="1"/>
  <c r="S2007" i="1" s="1"/>
  <c r="P2007" i="1"/>
  <c r="Q2006" i="1"/>
  <c r="S2006" i="1" s="1"/>
  <c r="P2006" i="1"/>
  <c r="Q2005" i="1"/>
  <c r="S2005" i="1" s="1"/>
  <c r="P2005" i="1"/>
  <c r="S2004" i="1"/>
  <c r="Q2004" i="1"/>
  <c r="P2004" i="1"/>
  <c r="Q2003" i="1"/>
  <c r="S2003" i="1" s="1"/>
  <c r="P2003" i="1"/>
  <c r="Q2002" i="1"/>
  <c r="S2002" i="1" s="1"/>
  <c r="P2002" i="1"/>
  <c r="Q2001" i="1"/>
  <c r="S2001" i="1" s="1"/>
  <c r="P2001" i="1"/>
  <c r="S2000" i="1"/>
  <c r="Q2000" i="1"/>
  <c r="P2000" i="1"/>
  <c r="Q1999" i="1"/>
  <c r="S1999" i="1" s="1"/>
  <c r="P1999" i="1"/>
  <c r="Q1998" i="1"/>
  <c r="S1998" i="1" s="1"/>
  <c r="P1998" i="1"/>
  <c r="Q1997" i="1"/>
  <c r="S1997" i="1" s="1"/>
  <c r="P1997" i="1"/>
  <c r="S1996" i="1"/>
  <c r="Q1996" i="1"/>
  <c r="P1996" i="1"/>
  <c r="Q1995" i="1"/>
  <c r="S1995" i="1" s="1"/>
  <c r="P1995" i="1"/>
  <c r="Q1994" i="1"/>
  <c r="S1994" i="1" s="1"/>
  <c r="P1994" i="1"/>
  <c r="Q1993" i="1"/>
  <c r="S1993" i="1" s="1"/>
  <c r="P1993" i="1"/>
  <c r="S1992" i="1"/>
  <c r="Q1992" i="1"/>
  <c r="P1992" i="1"/>
  <c r="Q1991" i="1"/>
  <c r="S1991" i="1" s="1"/>
  <c r="P1991" i="1"/>
  <c r="Q1990" i="1"/>
  <c r="S1990" i="1" s="1"/>
  <c r="P1990" i="1"/>
  <c r="Q1989" i="1"/>
  <c r="S1989" i="1" s="1"/>
  <c r="P1989" i="1"/>
  <c r="S1988" i="1"/>
  <c r="Q1988" i="1"/>
  <c r="P1988" i="1"/>
  <c r="Q1987" i="1"/>
  <c r="S1987" i="1" s="1"/>
  <c r="P1987" i="1"/>
  <c r="Q1986" i="1"/>
  <c r="S1986" i="1" s="1"/>
  <c r="P1986" i="1"/>
  <c r="Q1985" i="1"/>
  <c r="S1985" i="1" s="1"/>
  <c r="P1985" i="1"/>
  <c r="S1984" i="1"/>
  <c r="Q1984" i="1"/>
  <c r="P1984" i="1"/>
  <c r="Q1983" i="1"/>
  <c r="S1983" i="1" s="1"/>
  <c r="P1983" i="1"/>
  <c r="Q1982" i="1"/>
  <c r="S1982" i="1" s="1"/>
  <c r="P1982" i="1"/>
  <c r="Q1981" i="1"/>
  <c r="S1981" i="1" s="1"/>
  <c r="P1981" i="1"/>
  <c r="S1980" i="1"/>
  <c r="Q1980" i="1"/>
  <c r="P1980" i="1"/>
  <c r="Q1979" i="1"/>
  <c r="S1979" i="1" s="1"/>
  <c r="P1979" i="1"/>
  <c r="Q1978" i="1"/>
  <c r="S1978" i="1" s="1"/>
  <c r="P1978" i="1"/>
  <c r="Q1977" i="1"/>
  <c r="S1977" i="1" s="1"/>
  <c r="P1977" i="1"/>
  <c r="S1976" i="1"/>
  <c r="Q1976" i="1"/>
  <c r="P1976" i="1"/>
  <c r="Q1975" i="1"/>
  <c r="S1975" i="1" s="1"/>
  <c r="P1975" i="1"/>
  <c r="Q1974" i="1"/>
  <c r="S1974" i="1" s="1"/>
  <c r="P1974" i="1"/>
  <c r="Q1973" i="1"/>
  <c r="S1973" i="1" s="1"/>
  <c r="P1973" i="1"/>
  <c r="S1972" i="1"/>
  <c r="Q1972" i="1"/>
  <c r="P1972" i="1"/>
  <c r="Q1971" i="1"/>
  <c r="S1971" i="1" s="1"/>
  <c r="P1971" i="1"/>
  <c r="Q1970" i="1"/>
  <c r="S1970" i="1" s="1"/>
  <c r="P1970" i="1"/>
  <c r="Q1969" i="1"/>
  <c r="S1969" i="1" s="1"/>
  <c r="P1969" i="1"/>
  <c r="S1968" i="1"/>
  <c r="Q1968" i="1"/>
  <c r="P1968" i="1"/>
  <c r="Q1967" i="1"/>
  <c r="S1967" i="1" s="1"/>
  <c r="P1967" i="1"/>
  <c r="Q1966" i="1"/>
  <c r="S1966" i="1" s="1"/>
  <c r="P1966" i="1"/>
  <c r="Q1965" i="1"/>
  <c r="S1965" i="1" s="1"/>
  <c r="P1965" i="1"/>
  <c r="S1964" i="1"/>
  <c r="Q1964" i="1"/>
  <c r="P1964" i="1"/>
  <c r="Q1963" i="1"/>
  <c r="S1963" i="1" s="1"/>
  <c r="P1963" i="1"/>
  <c r="Q1962" i="1"/>
  <c r="S1962" i="1" s="1"/>
  <c r="P1962" i="1"/>
  <c r="Q1961" i="1"/>
  <c r="S1961" i="1" s="1"/>
  <c r="P1961" i="1"/>
  <c r="S1960" i="1"/>
  <c r="Q1960" i="1"/>
  <c r="P1960" i="1"/>
  <c r="Q1959" i="1"/>
  <c r="S1959" i="1" s="1"/>
  <c r="P1959" i="1"/>
  <c r="Q1958" i="1"/>
  <c r="S1958" i="1" s="1"/>
  <c r="P1958" i="1"/>
  <c r="Q1957" i="1"/>
  <c r="S1957" i="1" s="1"/>
  <c r="P1957" i="1"/>
  <c r="S1956" i="1"/>
  <c r="Q1956" i="1"/>
  <c r="P1956" i="1"/>
  <c r="Q1955" i="1"/>
  <c r="S1955" i="1" s="1"/>
  <c r="P1955" i="1"/>
  <c r="Q1954" i="1"/>
  <c r="S1954" i="1" s="1"/>
  <c r="P1954" i="1"/>
  <c r="Q1953" i="1"/>
  <c r="S1953" i="1" s="1"/>
  <c r="P1953" i="1"/>
  <c r="S1952" i="1"/>
  <c r="Q1952" i="1"/>
  <c r="P1952" i="1"/>
  <c r="Q1951" i="1"/>
  <c r="S1951" i="1" s="1"/>
  <c r="P1951" i="1"/>
  <c r="Q1950" i="1"/>
  <c r="S1950" i="1" s="1"/>
  <c r="P1950" i="1"/>
  <c r="Q1949" i="1"/>
  <c r="S1949" i="1" s="1"/>
  <c r="P1949" i="1"/>
  <c r="S1948" i="1"/>
  <c r="Q1948" i="1"/>
  <c r="P1948" i="1"/>
  <c r="Q1947" i="1"/>
  <c r="S1947" i="1" s="1"/>
  <c r="P1947" i="1"/>
  <c r="Q1946" i="1"/>
  <c r="S1946" i="1" s="1"/>
  <c r="P1946" i="1"/>
  <c r="Q1945" i="1"/>
  <c r="S1945" i="1" s="1"/>
  <c r="P1945" i="1"/>
  <c r="S1944" i="1"/>
  <c r="Q1944" i="1"/>
  <c r="P1944" i="1"/>
  <c r="Q1943" i="1"/>
  <c r="S1943" i="1" s="1"/>
  <c r="P1943" i="1"/>
  <c r="Q1942" i="1"/>
  <c r="S1942" i="1" s="1"/>
  <c r="P1942" i="1"/>
  <c r="Q1941" i="1"/>
  <c r="S1941" i="1" s="1"/>
  <c r="P1941" i="1"/>
  <c r="S1940" i="1"/>
  <c r="Q1940" i="1"/>
  <c r="P1940" i="1"/>
  <c r="Q1939" i="1"/>
  <c r="S1939" i="1" s="1"/>
  <c r="P1939" i="1"/>
  <c r="Q1938" i="1"/>
  <c r="S1938" i="1" s="1"/>
  <c r="P1938" i="1"/>
  <c r="Q1937" i="1"/>
  <c r="S1937" i="1" s="1"/>
  <c r="P1937" i="1"/>
  <c r="S1936" i="1"/>
  <c r="Q1936" i="1"/>
  <c r="P1936" i="1"/>
  <c r="Q1935" i="1"/>
  <c r="S1935" i="1" s="1"/>
  <c r="P1935" i="1"/>
  <c r="Q1934" i="1"/>
  <c r="S1934" i="1" s="1"/>
  <c r="P1934" i="1"/>
  <c r="Q1933" i="1"/>
  <c r="S1933" i="1" s="1"/>
  <c r="P1933" i="1"/>
  <c r="S1932" i="1"/>
  <c r="Q1932" i="1"/>
  <c r="P1932" i="1"/>
  <c r="Q1931" i="1"/>
  <c r="S1931" i="1" s="1"/>
  <c r="P1931" i="1"/>
  <c r="Q1930" i="1"/>
  <c r="S1930" i="1" s="1"/>
  <c r="P1930" i="1"/>
  <c r="Q1929" i="1"/>
  <c r="S1929" i="1" s="1"/>
  <c r="P1929" i="1"/>
  <c r="S1928" i="1"/>
  <c r="Q1928" i="1"/>
  <c r="P1928" i="1"/>
  <c r="Q1927" i="1"/>
  <c r="S1927" i="1" s="1"/>
  <c r="P1927" i="1"/>
  <c r="Q1926" i="1"/>
  <c r="S1926" i="1" s="1"/>
  <c r="P1926" i="1"/>
  <c r="Q1925" i="1"/>
  <c r="S1925" i="1" s="1"/>
  <c r="P1925" i="1"/>
  <c r="S1924" i="1"/>
  <c r="Q1924" i="1"/>
  <c r="P1924" i="1"/>
  <c r="Q1923" i="1"/>
  <c r="S1923" i="1" s="1"/>
  <c r="P1923" i="1"/>
  <c r="Q1922" i="1"/>
  <c r="S1922" i="1" s="1"/>
  <c r="P1922" i="1"/>
  <c r="Q1921" i="1"/>
  <c r="S1921" i="1" s="1"/>
  <c r="P1921" i="1"/>
  <c r="S1920" i="1"/>
  <c r="Q1920" i="1"/>
  <c r="P1920" i="1"/>
  <c r="Q1919" i="1"/>
  <c r="S1919" i="1" s="1"/>
  <c r="P1919" i="1"/>
  <c r="Q1918" i="1"/>
  <c r="S1918" i="1" s="1"/>
  <c r="P1918" i="1"/>
  <c r="Q1917" i="1"/>
  <c r="S1917" i="1" s="1"/>
  <c r="P1917" i="1"/>
  <c r="S1916" i="1"/>
  <c r="Q1916" i="1"/>
  <c r="P1916" i="1"/>
  <c r="Q1915" i="1"/>
  <c r="S1915" i="1" s="1"/>
  <c r="P1915" i="1"/>
  <c r="Q1914" i="1"/>
  <c r="S1914" i="1" s="1"/>
  <c r="P1914" i="1"/>
  <c r="Q1913" i="1"/>
  <c r="S1913" i="1" s="1"/>
  <c r="P1913" i="1"/>
  <c r="S1912" i="1"/>
  <c r="Q1912" i="1"/>
  <c r="P1912" i="1"/>
  <c r="Q1911" i="1"/>
  <c r="S1911" i="1" s="1"/>
  <c r="P1911" i="1"/>
  <c r="Q1910" i="1"/>
  <c r="S1910" i="1" s="1"/>
  <c r="P1910" i="1"/>
  <c r="Q1909" i="1"/>
  <c r="S1909" i="1" s="1"/>
  <c r="P1909" i="1"/>
  <c r="S1908" i="1"/>
  <c r="Q1908" i="1"/>
  <c r="P1908" i="1"/>
  <c r="Q1907" i="1"/>
  <c r="S1907" i="1" s="1"/>
  <c r="P1907" i="1"/>
  <c r="Q1906" i="1"/>
  <c r="S1906" i="1" s="1"/>
  <c r="P1906" i="1"/>
  <c r="Q1905" i="1"/>
  <c r="S1905" i="1" s="1"/>
  <c r="P1905" i="1"/>
  <c r="S1904" i="1"/>
  <c r="Q1904" i="1"/>
  <c r="P1904" i="1"/>
  <c r="Q1903" i="1"/>
  <c r="S1903" i="1" s="1"/>
  <c r="P1903" i="1"/>
  <c r="Q1902" i="1"/>
  <c r="S1902" i="1" s="1"/>
  <c r="P1902" i="1"/>
  <c r="Q1901" i="1"/>
  <c r="S1901" i="1" s="1"/>
  <c r="P1901" i="1"/>
  <c r="S1900" i="1"/>
  <c r="Q1900" i="1"/>
  <c r="P1900" i="1"/>
  <c r="Q1899" i="1"/>
  <c r="S1899" i="1" s="1"/>
  <c r="P1899" i="1"/>
  <c r="Q1898" i="1"/>
  <c r="S1898" i="1" s="1"/>
  <c r="P1898" i="1"/>
  <c r="Q1897" i="1"/>
  <c r="S1897" i="1" s="1"/>
  <c r="P1897" i="1"/>
  <c r="S1896" i="1"/>
  <c r="Q1896" i="1"/>
  <c r="P1896" i="1"/>
  <c r="Q1895" i="1"/>
  <c r="S1895" i="1" s="1"/>
  <c r="P1895" i="1"/>
  <c r="Q1894" i="1"/>
  <c r="S1894" i="1" s="1"/>
  <c r="P1894" i="1"/>
  <c r="Q1893" i="1"/>
  <c r="S1893" i="1" s="1"/>
  <c r="P1893" i="1"/>
  <c r="S1892" i="1"/>
  <c r="Q1892" i="1"/>
  <c r="P1892" i="1"/>
  <c r="Q1891" i="1"/>
  <c r="S1891" i="1" s="1"/>
  <c r="P1891" i="1"/>
  <c r="Q1890" i="1"/>
  <c r="S1890" i="1" s="1"/>
  <c r="P1890" i="1"/>
  <c r="Q1889" i="1"/>
  <c r="S1889" i="1" s="1"/>
  <c r="P1889" i="1"/>
  <c r="S1888" i="1"/>
  <c r="Q1888" i="1"/>
  <c r="P1888" i="1"/>
  <c r="Q1887" i="1"/>
  <c r="S1887" i="1" s="1"/>
  <c r="P1887" i="1"/>
  <c r="Q1886" i="1"/>
  <c r="S1886" i="1" s="1"/>
  <c r="P1886" i="1"/>
  <c r="Q1885" i="1"/>
  <c r="S1885" i="1" s="1"/>
  <c r="P1885" i="1"/>
  <c r="S1884" i="1"/>
  <c r="Q1884" i="1"/>
  <c r="P1884" i="1"/>
  <c r="Q1883" i="1"/>
  <c r="S1883" i="1" s="1"/>
  <c r="P1883" i="1"/>
  <c r="Q1882" i="1"/>
  <c r="S1882" i="1" s="1"/>
  <c r="P1882" i="1"/>
  <c r="Q1881" i="1"/>
  <c r="S1881" i="1" s="1"/>
  <c r="P1881" i="1"/>
  <c r="S1880" i="1"/>
  <c r="Q1880" i="1"/>
  <c r="P1880" i="1"/>
  <c r="Q1879" i="1"/>
  <c r="S1879" i="1" s="1"/>
  <c r="P1879" i="1"/>
  <c r="Q1878" i="1"/>
  <c r="S1878" i="1" s="1"/>
  <c r="P1878" i="1"/>
  <c r="Q1877" i="1"/>
  <c r="S1877" i="1" s="1"/>
  <c r="P1877" i="1"/>
  <c r="S1876" i="1"/>
  <c r="Q1876" i="1"/>
  <c r="P1876" i="1"/>
  <c r="Q1875" i="1"/>
  <c r="S1875" i="1" s="1"/>
  <c r="P1875" i="1"/>
  <c r="Q1874" i="1"/>
  <c r="S1874" i="1" s="1"/>
  <c r="P1874" i="1"/>
  <c r="Q1873" i="1"/>
  <c r="S1873" i="1" s="1"/>
  <c r="P1873" i="1"/>
  <c r="S1872" i="1"/>
  <c r="Q1872" i="1"/>
  <c r="P1872" i="1"/>
  <c r="Q1871" i="1"/>
  <c r="S1871" i="1" s="1"/>
  <c r="P1871" i="1"/>
  <c r="Q1870" i="1"/>
  <c r="S1870" i="1" s="1"/>
  <c r="P1870" i="1"/>
  <c r="Q1869" i="1"/>
  <c r="S1869" i="1" s="1"/>
  <c r="P1869" i="1"/>
  <c r="S1868" i="1"/>
  <c r="Q1868" i="1"/>
  <c r="P1868" i="1"/>
  <c r="Q1867" i="1"/>
  <c r="S1867" i="1" s="1"/>
  <c r="P1867" i="1"/>
  <c r="Q1866" i="1"/>
  <c r="S1866" i="1" s="1"/>
  <c r="P1866" i="1"/>
  <c r="Q1865" i="1"/>
  <c r="S1865" i="1" s="1"/>
  <c r="P1865" i="1"/>
  <c r="S1864" i="1"/>
  <c r="Q1864" i="1"/>
  <c r="P1864" i="1"/>
  <c r="Q1863" i="1"/>
  <c r="S1863" i="1" s="1"/>
  <c r="P1863" i="1"/>
  <c r="Q1862" i="1"/>
  <c r="S1862" i="1" s="1"/>
  <c r="P1862" i="1"/>
  <c r="Q1861" i="1"/>
  <c r="S1861" i="1" s="1"/>
  <c r="P1861" i="1"/>
  <c r="S1860" i="1"/>
  <c r="Q1860" i="1"/>
  <c r="P1860" i="1"/>
  <c r="Q1859" i="1"/>
  <c r="S1859" i="1" s="1"/>
  <c r="P1859" i="1"/>
  <c r="Q1858" i="1"/>
  <c r="S1858" i="1" s="1"/>
  <c r="P1858" i="1"/>
  <c r="Q1857" i="1"/>
  <c r="S1857" i="1" s="1"/>
  <c r="P1857" i="1"/>
  <c r="S1856" i="1"/>
  <c r="Q1856" i="1"/>
  <c r="P1856" i="1"/>
  <c r="Q1855" i="1"/>
  <c r="S1855" i="1" s="1"/>
  <c r="P1855" i="1"/>
  <c r="Q1854" i="1"/>
  <c r="S1854" i="1" s="1"/>
  <c r="P1854" i="1"/>
  <c r="Q1853" i="1"/>
  <c r="S1853" i="1" s="1"/>
  <c r="P1853" i="1"/>
  <c r="S1852" i="1"/>
  <c r="Q1852" i="1"/>
  <c r="P1852" i="1"/>
  <c r="Q1851" i="1"/>
  <c r="S1851" i="1" s="1"/>
  <c r="P1851" i="1"/>
  <c r="Q1850" i="1"/>
  <c r="S1850" i="1" s="1"/>
  <c r="P1850" i="1"/>
  <c r="Q1849" i="1"/>
  <c r="S1849" i="1" s="1"/>
  <c r="P1849" i="1"/>
  <c r="S1848" i="1"/>
  <c r="Q1848" i="1"/>
  <c r="P1848" i="1"/>
  <c r="Q1847" i="1"/>
  <c r="S1847" i="1" s="1"/>
  <c r="P1847" i="1"/>
  <c r="Q1846" i="1"/>
  <c r="S1846" i="1" s="1"/>
  <c r="P1846" i="1"/>
  <c r="Q1845" i="1"/>
  <c r="S1845" i="1" s="1"/>
  <c r="P1845" i="1"/>
  <c r="S1844" i="1"/>
  <c r="Q1844" i="1"/>
  <c r="P1844" i="1"/>
  <c r="Q1843" i="1"/>
  <c r="S1843" i="1" s="1"/>
  <c r="P1843" i="1"/>
  <c r="Q1842" i="1"/>
  <c r="S1842" i="1" s="1"/>
  <c r="P1842" i="1"/>
  <c r="Q1841" i="1"/>
  <c r="S1841" i="1" s="1"/>
  <c r="P1841" i="1"/>
  <c r="S1840" i="1"/>
  <c r="Q1840" i="1"/>
  <c r="P1840" i="1"/>
  <c r="Q1839" i="1"/>
  <c r="S1839" i="1" s="1"/>
  <c r="P1839" i="1"/>
  <c r="Q1838" i="1"/>
  <c r="S1838" i="1" s="1"/>
  <c r="P1838" i="1"/>
  <c r="Q1837" i="1"/>
  <c r="S1837" i="1" s="1"/>
  <c r="P1837" i="1"/>
  <c r="S1836" i="1"/>
  <c r="Q1836" i="1"/>
  <c r="P1836" i="1"/>
  <c r="Q1835" i="1"/>
  <c r="S1835" i="1" s="1"/>
  <c r="P1835" i="1"/>
  <c r="Q1834" i="1"/>
  <c r="S1834" i="1" s="1"/>
  <c r="P1834" i="1"/>
  <c r="Q1833" i="1"/>
  <c r="S1833" i="1" s="1"/>
  <c r="P1833" i="1"/>
  <c r="S1832" i="1"/>
  <c r="Q1832" i="1"/>
  <c r="P1832" i="1"/>
  <c r="Q1831" i="1"/>
  <c r="S1831" i="1" s="1"/>
  <c r="P1831" i="1"/>
  <c r="Q1830" i="1"/>
  <c r="S1830" i="1" s="1"/>
  <c r="P1830" i="1"/>
  <c r="Q1829" i="1"/>
  <c r="S1829" i="1" s="1"/>
  <c r="P1829" i="1"/>
  <c r="S1828" i="1"/>
  <c r="Q1828" i="1"/>
  <c r="P1828" i="1"/>
  <c r="Q1827" i="1"/>
  <c r="S1827" i="1" s="1"/>
  <c r="P1827" i="1"/>
  <c r="Q1826" i="1"/>
  <c r="S1826" i="1" s="1"/>
  <c r="P1826" i="1"/>
  <c r="Q1825" i="1"/>
  <c r="S1825" i="1" s="1"/>
  <c r="P1825" i="1"/>
  <c r="S1824" i="1"/>
  <c r="Q1824" i="1"/>
  <c r="P1824" i="1"/>
  <c r="Q1823" i="1"/>
  <c r="S1823" i="1" s="1"/>
  <c r="P1823" i="1"/>
  <c r="Q1822" i="1"/>
  <c r="S1822" i="1" s="1"/>
  <c r="P1822" i="1"/>
  <c r="Q1821" i="1"/>
  <c r="S1821" i="1" s="1"/>
  <c r="P1821" i="1"/>
  <c r="S1820" i="1"/>
  <c r="Q1820" i="1"/>
  <c r="P1820" i="1"/>
  <c r="Q1819" i="1"/>
  <c r="S1819" i="1" s="1"/>
  <c r="P1819" i="1"/>
  <c r="Q1818" i="1"/>
  <c r="S1818" i="1" s="1"/>
  <c r="P1818" i="1"/>
  <c r="Q1817" i="1"/>
  <c r="S1817" i="1" s="1"/>
  <c r="P1817" i="1"/>
  <c r="S1816" i="1"/>
  <c r="Q1816" i="1"/>
  <c r="P1816" i="1"/>
  <c r="Q1815" i="1"/>
  <c r="S1815" i="1" s="1"/>
  <c r="P1815" i="1"/>
  <c r="Q1814" i="1"/>
  <c r="S1814" i="1" s="1"/>
  <c r="P1814" i="1"/>
  <c r="Q1813" i="1"/>
  <c r="S1813" i="1" s="1"/>
  <c r="P1813" i="1"/>
  <c r="S1812" i="1"/>
  <c r="Q1812" i="1"/>
  <c r="P1812" i="1"/>
  <c r="Q1811" i="1"/>
  <c r="S1811" i="1" s="1"/>
  <c r="P1811" i="1"/>
  <c r="Q1810" i="1"/>
  <c r="S1810" i="1" s="1"/>
  <c r="P1810" i="1"/>
  <c r="Q1809" i="1"/>
  <c r="S1809" i="1" s="1"/>
  <c r="P1809" i="1"/>
  <c r="S1808" i="1"/>
  <c r="Q1808" i="1"/>
  <c r="P1808" i="1"/>
  <c r="Q1807" i="1"/>
  <c r="S1807" i="1" s="1"/>
  <c r="P1807" i="1"/>
  <c r="Q1806" i="1"/>
  <c r="S1806" i="1" s="1"/>
  <c r="P1806" i="1"/>
  <c r="Q1805" i="1"/>
  <c r="S1805" i="1" s="1"/>
  <c r="P1805" i="1"/>
  <c r="S1804" i="1"/>
  <c r="Q1804" i="1"/>
  <c r="P1804" i="1"/>
  <c r="Q1803" i="1"/>
  <c r="S1803" i="1" s="1"/>
  <c r="P1803" i="1"/>
  <c r="Q1802" i="1"/>
  <c r="S1802" i="1" s="1"/>
  <c r="P1802" i="1"/>
  <c r="Q1801" i="1"/>
  <c r="S1801" i="1" s="1"/>
  <c r="P1801" i="1"/>
  <c r="S1800" i="1"/>
  <c r="Q1800" i="1"/>
  <c r="P1800" i="1"/>
  <c r="Q1799" i="1"/>
  <c r="S1799" i="1" s="1"/>
  <c r="P1799" i="1"/>
  <c r="Q1798" i="1"/>
  <c r="S1798" i="1" s="1"/>
  <c r="P1798" i="1"/>
  <c r="Q1797" i="1"/>
  <c r="S1797" i="1" s="1"/>
  <c r="P1797" i="1"/>
  <c r="S1796" i="1"/>
  <c r="Q1796" i="1"/>
  <c r="P1796" i="1"/>
  <c r="Q1795" i="1"/>
  <c r="S1795" i="1" s="1"/>
  <c r="P1795" i="1"/>
  <c r="Q1794" i="1"/>
  <c r="S1794" i="1" s="1"/>
  <c r="P1794" i="1"/>
  <c r="Q1793" i="1"/>
  <c r="S1793" i="1" s="1"/>
  <c r="P1793" i="1"/>
  <c r="S1792" i="1"/>
  <c r="Q1792" i="1"/>
  <c r="P1792" i="1"/>
  <c r="Q1791" i="1"/>
  <c r="S1791" i="1" s="1"/>
  <c r="P1791" i="1"/>
  <c r="Q1790" i="1"/>
  <c r="S1790" i="1" s="1"/>
  <c r="P1790" i="1"/>
  <c r="Q1789" i="1"/>
  <c r="S1789" i="1" s="1"/>
  <c r="P1789" i="1"/>
  <c r="S1788" i="1"/>
  <c r="Q1788" i="1"/>
  <c r="P1788" i="1"/>
  <c r="Q1787" i="1"/>
  <c r="S1787" i="1" s="1"/>
  <c r="P1787" i="1"/>
  <c r="Q1786" i="1"/>
  <c r="S1786" i="1" s="1"/>
  <c r="P1786" i="1"/>
  <c r="Q1785" i="1"/>
  <c r="S1785" i="1" s="1"/>
  <c r="P1785" i="1"/>
  <c r="S1784" i="1"/>
  <c r="Q1784" i="1"/>
  <c r="P1784" i="1"/>
  <c r="Q1783" i="1"/>
  <c r="S1783" i="1" s="1"/>
  <c r="P1783" i="1"/>
  <c r="Q1782" i="1"/>
  <c r="S1782" i="1" s="1"/>
  <c r="P1782" i="1"/>
  <c r="Q1781" i="1"/>
  <c r="S1781" i="1" s="1"/>
  <c r="P1781" i="1"/>
  <c r="S1780" i="1"/>
  <c r="Q1780" i="1"/>
  <c r="P1780" i="1"/>
  <c r="Q1779" i="1"/>
  <c r="S1779" i="1" s="1"/>
  <c r="P1779" i="1"/>
  <c r="Q1778" i="1"/>
  <c r="S1778" i="1" s="1"/>
  <c r="P1778" i="1"/>
  <c r="Q1777" i="1"/>
  <c r="S1777" i="1" s="1"/>
  <c r="P1777" i="1"/>
  <c r="S1776" i="1"/>
  <c r="Q1776" i="1"/>
  <c r="P1776" i="1"/>
  <c r="Q1775" i="1"/>
  <c r="S1775" i="1" s="1"/>
  <c r="P1775" i="1"/>
  <c r="Q1774" i="1"/>
  <c r="S1774" i="1" s="1"/>
  <c r="P1774" i="1"/>
  <c r="Q1773" i="1"/>
  <c r="S1773" i="1" s="1"/>
  <c r="P1773" i="1"/>
  <c r="S1772" i="1"/>
  <c r="Q1772" i="1"/>
  <c r="P1772" i="1"/>
  <c r="Q1771" i="1"/>
  <c r="S1771" i="1" s="1"/>
  <c r="P1771" i="1"/>
  <c r="Q1770" i="1"/>
  <c r="S1770" i="1" s="1"/>
  <c r="P1770" i="1"/>
  <c r="Q1769" i="1"/>
  <c r="S1769" i="1" s="1"/>
  <c r="P1769" i="1"/>
  <c r="S1768" i="1"/>
  <c r="Q1768" i="1"/>
  <c r="P1768" i="1"/>
  <c r="Q1767" i="1"/>
  <c r="S1767" i="1" s="1"/>
  <c r="P1767" i="1"/>
  <c r="Q1766" i="1"/>
  <c r="S1766" i="1" s="1"/>
  <c r="P1766" i="1"/>
  <c r="Q1765" i="1"/>
  <c r="S1765" i="1" s="1"/>
  <c r="P1765" i="1"/>
  <c r="S1764" i="1"/>
  <c r="Q1764" i="1"/>
  <c r="P1764" i="1"/>
  <c r="Q1763" i="1"/>
  <c r="S1763" i="1" s="1"/>
  <c r="P1763" i="1"/>
  <c r="Q1762" i="1"/>
  <c r="S1762" i="1" s="1"/>
  <c r="P1762" i="1"/>
  <c r="Q1761" i="1"/>
  <c r="S1761" i="1" s="1"/>
  <c r="P1761" i="1"/>
  <c r="S1760" i="1"/>
  <c r="Q1760" i="1"/>
  <c r="P1760" i="1"/>
  <c r="Q1759" i="1"/>
  <c r="S1759" i="1" s="1"/>
  <c r="P1759" i="1"/>
  <c r="Q1758" i="1"/>
  <c r="S1758" i="1" s="1"/>
  <c r="P1758" i="1"/>
  <c r="Q1757" i="1"/>
  <c r="S1757" i="1" s="1"/>
  <c r="P1757" i="1"/>
  <c r="S1756" i="1"/>
  <c r="Q1756" i="1"/>
  <c r="P1756" i="1"/>
  <c r="Q1755" i="1"/>
  <c r="S1755" i="1" s="1"/>
  <c r="P1755" i="1"/>
  <c r="Q1754" i="1"/>
  <c r="S1754" i="1" s="1"/>
  <c r="P1754" i="1"/>
  <c r="Q1753" i="1"/>
  <c r="S1753" i="1" s="1"/>
  <c r="P1753" i="1"/>
  <c r="S1752" i="1"/>
  <c r="Q1752" i="1"/>
  <c r="P1752" i="1"/>
  <c r="Q1751" i="1"/>
  <c r="S1751" i="1" s="1"/>
  <c r="P1751" i="1"/>
  <c r="Q1750" i="1"/>
  <c r="S1750" i="1" s="1"/>
  <c r="P1750" i="1"/>
  <c r="Q1749" i="1"/>
  <c r="S1749" i="1" s="1"/>
  <c r="P1749" i="1"/>
  <c r="S1748" i="1"/>
  <c r="Q1748" i="1"/>
  <c r="P1748" i="1"/>
  <c r="Q1747" i="1"/>
  <c r="S1747" i="1" s="1"/>
  <c r="P1747" i="1"/>
  <c r="Q1746" i="1"/>
  <c r="S1746" i="1" s="1"/>
  <c r="P1746" i="1"/>
  <c r="Q1745" i="1"/>
  <c r="S1745" i="1" s="1"/>
  <c r="P1745" i="1"/>
  <c r="S1744" i="1"/>
  <c r="Q1744" i="1"/>
  <c r="P1744" i="1"/>
  <c r="Q1743" i="1"/>
  <c r="S1743" i="1" s="1"/>
  <c r="P1743" i="1"/>
  <c r="Q1742" i="1"/>
  <c r="S1742" i="1" s="1"/>
  <c r="P1742" i="1"/>
  <c r="Q1741" i="1"/>
  <c r="S1741" i="1" s="1"/>
  <c r="P1741" i="1"/>
  <c r="S1740" i="1"/>
  <c r="Q1740" i="1"/>
  <c r="P1740" i="1"/>
  <c r="Q1739" i="1"/>
  <c r="S1739" i="1" s="1"/>
  <c r="P1739" i="1"/>
  <c r="Q1738" i="1"/>
  <c r="S1738" i="1" s="1"/>
  <c r="P1738" i="1"/>
  <c r="Q1737" i="1"/>
  <c r="S1737" i="1" s="1"/>
  <c r="P1737" i="1"/>
  <c r="S1736" i="1"/>
  <c r="Q1736" i="1"/>
  <c r="P1736" i="1"/>
  <c r="Q1735" i="1"/>
  <c r="S1735" i="1" s="1"/>
  <c r="P1735" i="1"/>
  <c r="Q1734" i="1"/>
  <c r="S1734" i="1" s="1"/>
  <c r="P1734" i="1"/>
  <c r="Q1733" i="1"/>
  <c r="S1733" i="1" s="1"/>
  <c r="P1733" i="1"/>
  <c r="S1732" i="1"/>
  <c r="Q1732" i="1"/>
  <c r="P1732" i="1"/>
  <c r="Q1731" i="1"/>
  <c r="S1731" i="1" s="1"/>
  <c r="P1731" i="1"/>
  <c r="Q1730" i="1"/>
  <c r="S1730" i="1" s="1"/>
  <c r="P1730" i="1"/>
  <c r="Q1729" i="1"/>
  <c r="S1729" i="1" s="1"/>
  <c r="P1729" i="1"/>
  <c r="S1728" i="1"/>
  <c r="Q1728" i="1"/>
  <c r="P1728" i="1"/>
  <c r="Q1727" i="1"/>
  <c r="S1727" i="1" s="1"/>
  <c r="P1727" i="1"/>
  <c r="S1726" i="1"/>
  <c r="Q1726" i="1"/>
  <c r="P1726" i="1"/>
  <c r="Q1725" i="1"/>
  <c r="S1725" i="1" s="1"/>
  <c r="P1725" i="1"/>
  <c r="S1724" i="1"/>
  <c r="Q1724" i="1"/>
  <c r="P1724" i="1"/>
  <c r="S1723" i="1"/>
  <c r="Q1723" i="1"/>
  <c r="P1723" i="1"/>
  <c r="Q1722" i="1"/>
  <c r="S1722" i="1" s="1"/>
  <c r="P1722" i="1"/>
  <c r="Q1721" i="1"/>
  <c r="S1721" i="1" s="1"/>
  <c r="P1721" i="1"/>
  <c r="S1720" i="1"/>
  <c r="Q1720" i="1"/>
  <c r="P1720" i="1"/>
  <c r="Q1719" i="1"/>
  <c r="S1719" i="1" s="1"/>
  <c r="P1719" i="1"/>
  <c r="S1718" i="1"/>
  <c r="Q1718" i="1"/>
  <c r="P1718" i="1"/>
  <c r="Q1717" i="1"/>
  <c r="S1717" i="1" s="1"/>
  <c r="P1717" i="1"/>
  <c r="S1716" i="1"/>
  <c r="Q1716" i="1"/>
  <c r="P1716" i="1"/>
  <c r="S1715" i="1"/>
  <c r="Q1715" i="1"/>
  <c r="P1715" i="1"/>
  <c r="Q1714" i="1"/>
  <c r="S1714" i="1" s="1"/>
  <c r="P1714" i="1"/>
  <c r="Q1713" i="1"/>
  <c r="S1713" i="1" s="1"/>
  <c r="P1713" i="1"/>
  <c r="S1712" i="1"/>
  <c r="Q1712" i="1"/>
  <c r="P1712" i="1"/>
  <c r="Q1711" i="1"/>
  <c r="S1711" i="1" s="1"/>
  <c r="P1711" i="1"/>
  <c r="S1710" i="1"/>
  <c r="Q1710" i="1"/>
  <c r="P1710" i="1"/>
  <c r="Q1709" i="1"/>
  <c r="S1709" i="1" s="1"/>
  <c r="P1709" i="1"/>
  <c r="S1708" i="1"/>
  <c r="Q1708" i="1"/>
  <c r="P1708" i="1"/>
  <c r="S1707" i="1"/>
  <c r="Q1707" i="1"/>
  <c r="P1707" i="1"/>
  <c r="Q1706" i="1"/>
  <c r="S1706" i="1" s="1"/>
  <c r="P1706" i="1"/>
  <c r="Q1705" i="1"/>
  <c r="S1705" i="1" s="1"/>
  <c r="P1705" i="1"/>
  <c r="S1704" i="1"/>
  <c r="Q1704" i="1"/>
  <c r="P1704" i="1"/>
  <c r="Q1703" i="1"/>
  <c r="S1703" i="1" s="1"/>
  <c r="P1703" i="1"/>
  <c r="S1702" i="1"/>
  <c r="Q1702" i="1"/>
  <c r="P1702" i="1"/>
  <c r="Q1701" i="1"/>
  <c r="S1701" i="1" s="1"/>
  <c r="P1701" i="1"/>
  <c r="S1700" i="1"/>
  <c r="Q1700" i="1"/>
  <c r="P1700" i="1"/>
  <c r="S1699" i="1"/>
  <c r="Q1699" i="1"/>
  <c r="P1699" i="1"/>
  <c r="Q1698" i="1"/>
  <c r="S1698" i="1" s="1"/>
  <c r="P1698" i="1"/>
  <c r="Q1697" i="1"/>
  <c r="S1697" i="1" s="1"/>
  <c r="P1697" i="1"/>
  <c r="S1696" i="1"/>
  <c r="Q1696" i="1"/>
  <c r="P1696" i="1"/>
  <c r="Q1695" i="1"/>
  <c r="S1695" i="1" s="1"/>
  <c r="P1695" i="1"/>
  <c r="S1694" i="1"/>
  <c r="Q1694" i="1"/>
  <c r="P1694" i="1"/>
  <c r="Q1693" i="1"/>
  <c r="S1693" i="1" s="1"/>
  <c r="P1693" i="1"/>
  <c r="S1692" i="1"/>
  <c r="Q1692" i="1"/>
  <c r="P1692" i="1"/>
  <c r="S1691" i="1"/>
  <c r="Q1691" i="1"/>
  <c r="P1691" i="1"/>
  <c r="Q1690" i="1"/>
  <c r="S1690" i="1" s="1"/>
  <c r="P1690" i="1"/>
  <c r="Q1689" i="1"/>
  <c r="S1689" i="1" s="1"/>
  <c r="P1689" i="1"/>
  <c r="S1688" i="1"/>
  <c r="Q1688" i="1"/>
  <c r="P1688" i="1"/>
  <c r="Q1687" i="1"/>
  <c r="S1687" i="1" s="1"/>
  <c r="P1687" i="1"/>
  <c r="S1686" i="1"/>
  <c r="Q1686" i="1"/>
  <c r="P1686" i="1"/>
  <c r="Q1685" i="1"/>
  <c r="S1685" i="1" s="1"/>
  <c r="P1685" i="1"/>
  <c r="S1684" i="1"/>
  <c r="Q1684" i="1"/>
  <c r="P1684" i="1"/>
  <c r="S1683" i="1"/>
  <c r="Q1683" i="1"/>
  <c r="P1683" i="1"/>
  <c r="Q1682" i="1"/>
  <c r="S1682" i="1" s="1"/>
  <c r="P1682" i="1"/>
  <c r="Q1681" i="1"/>
  <c r="S1681" i="1" s="1"/>
  <c r="P1681" i="1"/>
  <c r="S1680" i="1"/>
  <c r="Q1680" i="1"/>
  <c r="P1680" i="1"/>
  <c r="Q1679" i="1"/>
  <c r="S1679" i="1" s="1"/>
  <c r="P1679" i="1"/>
  <c r="S1678" i="1"/>
  <c r="Q1678" i="1"/>
  <c r="P1678" i="1"/>
  <c r="Q1677" i="1"/>
  <c r="S1677" i="1" s="1"/>
  <c r="P1677" i="1"/>
  <c r="S1676" i="1"/>
  <c r="Q1676" i="1"/>
  <c r="P1676" i="1"/>
  <c r="S1675" i="1"/>
  <c r="Q1675" i="1"/>
  <c r="P1675" i="1"/>
  <c r="Q1674" i="1"/>
  <c r="S1674" i="1" s="1"/>
  <c r="P1674" i="1"/>
  <c r="Q1673" i="1"/>
  <c r="S1673" i="1" s="1"/>
  <c r="P1673" i="1"/>
  <c r="S1672" i="1"/>
  <c r="Q1672" i="1"/>
  <c r="P1672" i="1"/>
  <c r="Q1671" i="1"/>
  <c r="S1671" i="1" s="1"/>
  <c r="P1671" i="1"/>
  <c r="S1670" i="1"/>
  <c r="Q1670" i="1"/>
  <c r="P1670" i="1"/>
  <c r="Q1669" i="1"/>
  <c r="S1669" i="1" s="1"/>
  <c r="P1669" i="1"/>
  <c r="S1668" i="1"/>
  <c r="Q1668" i="1"/>
  <c r="P1668" i="1"/>
  <c r="S1667" i="1"/>
  <c r="Q1667" i="1"/>
  <c r="P1667" i="1"/>
  <c r="Q1666" i="1"/>
  <c r="S1666" i="1" s="1"/>
  <c r="P1666" i="1"/>
  <c r="Q1665" i="1"/>
  <c r="S1665" i="1" s="1"/>
  <c r="P1665" i="1"/>
  <c r="S1664" i="1"/>
  <c r="Q1664" i="1"/>
  <c r="P1664" i="1"/>
  <c r="Q1663" i="1"/>
  <c r="S1663" i="1" s="1"/>
  <c r="P1663" i="1"/>
  <c r="S1662" i="1"/>
  <c r="Q1662" i="1"/>
  <c r="P1662" i="1"/>
  <c r="Q1661" i="1"/>
  <c r="S1661" i="1" s="1"/>
  <c r="P1661" i="1"/>
  <c r="S1660" i="1"/>
  <c r="Q1660" i="1"/>
  <c r="P1660" i="1"/>
  <c r="S1659" i="1"/>
  <c r="Q1659" i="1"/>
  <c r="P1659" i="1"/>
  <c r="Q1658" i="1"/>
  <c r="S1658" i="1" s="1"/>
  <c r="P1658" i="1"/>
  <c r="Q1657" i="1"/>
  <c r="S1657" i="1" s="1"/>
  <c r="P1657" i="1"/>
  <c r="S1656" i="1"/>
  <c r="Q1656" i="1"/>
  <c r="P1656" i="1"/>
  <c r="Q1655" i="1"/>
  <c r="S1655" i="1" s="1"/>
  <c r="P1655" i="1"/>
  <c r="S1654" i="1"/>
  <c r="Q1654" i="1"/>
  <c r="P1654" i="1"/>
  <c r="Q1653" i="1"/>
  <c r="S1653" i="1" s="1"/>
  <c r="P1653" i="1"/>
  <c r="S1652" i="1"/>
  <c r="Q1652" i="1"/>
  <c r="P1652" i="1"/>
  <c r="Q1651" i="1"/>
  <c r="S1651" i="1" s="1"/>
  <c r="P1651" i="1"/>
  <c r="S1650" i="1"/>
  <c r="Q1650" i="1"/>
  <c r="P1650" i="1"/>
  <c r="Q1649" i="1"/>
  <c r="S1649" i="1" s="1"/>
  <c r="P1649" i="1"/>
  <c r="S1648" i="1"/>
  <c r="Q1648" i="1"/>
  <c r="P1648" i="1"/>
  <c r="Q1647" i="1"/>
  <c r="S1647" i="1" s="1"/>
  <c r="P1647" i="1"/>
  <c r="S1646" i="1"/>
  <c r="Q1646" i="1"/>
  <c r="P1646" i="1"/>
  <c r="Q1645" i="1"/>
  <c r="S1645" i="1" s="1"/>
  <c r="P1645" i="1"/>
  <c r="S1644" i="1"/>
  <c r="Q1644" i="1"/>
  <c r="P1644" i="1"/>
  <c r="Q1643" i="1"/>
  <c r="S1643" i="1" s="1"/>
  <c r="P1643" i="1"/>
  <c r="S1642" i="1"/>
  <c r="Q1642" i="1"/>
  <c r="P1642" i="1"/>
  <c r="Q1641" i="1"/>
  <c r="S1641" i="1" s="1"/>
  <c r="P1641" i="1"/>
  <c r="S1640" i="1"/>
  <c r="Q1640" i="1"/>
  <c r="P1640" i="1"/>
  <c r="Q1639" i="1"/>
  <c r="S1639" i="1" s="1"/>
  <c r="P1639" i="1"/>
  <c r="S1638" i="1"/>
  <c r="Q1638" i="1"/>
  <c r="P1638" i="1"/>
  <c r="Q1637" i="1"/>
  <c r="S1637" i="1" s="1"/>
  <c r="P1637" i="1"/>
  <c r="S1636" i="1"/>
  <c r="Q1636" i="1"/>
  <c r="P1636" i="1"/>
  <c r="Q1635" i="1"/>
  <c r="S1635" i="1" s="1"/>
  <c r="P1635" i="1"/>
  <c r="S1634" i="1"/>
  <c r="Q1634" i="1"/>
  <c r="P1634" i="1"/>
  <c r="Q1633" i="1"/>
  <c r="S1633" i="1" s="1"/>
  <c r="P1633" i="1"/>
  <c r="S1632" i="1"/>
  <c r="Q1632" i="1"/>
  <c r="P1632" i="1"/>
  <c r="Q1631" i="1"/>
  <c r="S1631" i="1" s="1"/>
  <c r="P1631" i="1"/>
  <c r="S1630" i="1"/>
  <c r="Q1630" i="1"/>
  <c r="P1630" i="1"/>
  <c r="Q1629" i="1"/>
  <c r="S1629" i="1" s="1"/>
  <c r="P1629" i="1"/>
  <c r="S1628" i="1"/>
  <c r="Q1628" i="1"/>
  <c r="P1628" i="1"/>
  <c r="Q1627" i="1"/>
  <c r="S1627" i="1" s="1"/>
  <c r="P1627" i="1"/>
  <c r="S1626" i="1"/>
  <c r="Q1626" i="1"/>
  <c r="P1626" i="1"/>
  <c r="Q1625" i="1"/>
  <c r="S1625" i="1" s="1"/>
  <c r="P1625" i="1"/>
  <c r="S1624" i="1"/>
  <c r="Q1624" i="1"/>
  <c r="P1624" i="1"/>
  <c r="Q1623" i="1"/>
  <c r="S1623" i="1" s="1"/>
  <c r="P1623" i="1"/>
  <c r="S1622" i="1"/>
  <c r="Q1622" i="1"/>
  <c r="P1622" i="1"/>
  <c r="Q1621" i="1"/>
  <c r="S1621" i="1" s="1"/>
  <c r="P1621" i="1"/>
  <c r="S1620" i="1"/>
  <c r="Q1620" i="1"/>
  <c r="P1620" i="1"/>
  <c r="Q1619" i="1"/>
  <c r="S1619" i="1" s="1"/>
  <c r="P1619" i="1"/>
  <c r="S1618" i="1"/>
  <c r="Q1618" i="1"/>
  <c r="P1618" i="1"/>
  <c r="Q1617" i="1"/>
  <c r="S1617" i="1" s="1"/>
  <c r="P1617" i="1"/>
  <c r="S1616" i="1"/>
  <c r="Q1616" i="1"/>
  <c r="P1616" i="1"/>
  <c r="Q1615" i="1"/>
  <c r="S1615" i="1" s="1"/>
  <c r="P1615" i="1"/>
  <c r="S1614" i="1"/>
  <c r="Q1614" i="1"/>
  <c r="P1614" i="1"/>
  <c r="Q1613" i="1"/>
  <c r="S1613" i="1" s="1"/>
  <c r="P1613" i="1"/>
  <c r="S1612" i="1"/>
  <c r="Q1612" i="1"/>
  <c r="P1612" i="1"/>
  <c r="Q1611" i="1"/>
  <c r="S1611" i="1" s="1"/>
  <c r="P1611" i="1"/>
  <c r="S1610" i="1"/>
  <c r="Q1610" i="1"/>
  <c r="P1610" i="1"/>
  <c r="Q1609" i="1"/>
  <c r="S1609" i="1" s="1"/>
  <c r="P1609" i="1"/>
  <c r="S1608" i="1"/>
  <c r="Q1608" i="1"/>
  <c r="P1608" i="1"/>
  <c r="Q1607" i="1"/>
  <c r="S1607" i="1" s="1"/>
  <c r="P1607" i="1"/>
  <c r="S1606" i="1"/>
  <c r="Q1606" i="1"/>
  <c r="P1606" i="1"/>
  <c r="Q1605" i="1"/>
  <c r="S1605" i="1" s="1"/>
  <c r="P1605" i="1"/>
  <c r="S1604" i="1"/>
  <c r="Q1604" i="1"/>
  <c r="P1604" i="1"/>
  <c r="Q1603" i="1"/>
  <c r="S1603" i="1" s="1"/>
  <c r="P1603" i="1"/>
  <c r="S1602" i="1"/>
  <c r="Q1602" i="1"/>
  <c r="P1602" i="1"/>
  <c r="Q1601" i="1"/>
  <c r="S1601" i="1" s="1"/>
  <c r="P1601" i="1"/>
  <c r="S1600" i="1"/>
  <c r="Q1600" i="1"/>
  <c r="P1600" i="1"/>
  <c r="Q1599" i="1"/>
  <c r="S1599" i="1" s="1"/>
  <c r="P1599" i="1"/>
  <c r="S1598" i="1"/>
  <c r="Q1598" i="1"/>
  <c r="P1598" i="1"/>
  <c r="Q1597" i="1"/>
  <c r="S1597" i="1" s="1"/>
  <c r="P1597" i="1"/>
  <c r="S1596" i="1"/>
  <c r="Q1596" i="1"/>
  <c r="P1596" i="1"/>
  <c r="Q1595" i="1"/>
  <c r="S1595" i="1" s="1"/>
  <c r="P1595" i="1"/>
  <c r="S1594" i="1"/>
  <c r="Q1594" i="1"/>
  <c r="P1594" i="1"/>
  <c r="Q1593" i="1"/>
  <c r="S1593" i="1" s="1"/>
  <c r="P1593" i="1"/>
  <c r="S1592" i="1"/>
  <c r="Q1592" i="1"/>
  <c r="P1592" i="1"/>
  <c r="Q1591" i="1"/>
  <c r="S1591" i="1" s="1"/>
  <c r="P1591" i="1"/>
  <c r="S1590" i="1"/>
  <c r="Q1590" i="1"/>
  <c r="P1590" i="1"/>
  <c r="Q1589" i="1"/>
  <c r="S1589" i="1" s="1"/>
  <c r="P1589" i="1"/>
  <c r="S1588" i="1"/>
  <c r="Q1588" i="1"/>
  <c r="P1588" i="1"/>
  <c r="Q1587" i="1"/>
  <c r="S1587" i="1" s="1"/>
  <c r="P1587" i="1"/>
  <c r="S1586" i="1"/>
  <c r="Q1586" i="1"/>
  <c r="P1586" i="1"/>
  <c r="Q1585" i="1"/>
  <c r="S1585" i="1" s="1"/>
  <c r="P1585" i="1"/>
  <c r="S1584" i="1"/>
  <c r="Q1584" i="1"/>
  <c r="P1584" i="1"/>
  <c r="Q1583" i="1"/>
  <c r="S1583" i="1" s="1"/>
  <c r="P1583" i="1"/>
  <c r="S1582" i="1"/>
  <c r="Q1582" i="1"/>
  <c r="P1582" i="1"/>
  <c r="Q1581" i="1"/>
  <c r="S1581" i="1" s="1"/>
  <c r="P1581" i="1"/>
  <c r="S1580" i="1"/>
  <c r="Q1580" i="1"/>
  <c r="P1580" i="1"/>
  <c r="Q1579" i="1"/>
  <c r="S1579" i="1" s="1"/>
  <c r="P1579" i="1"/>
  <c r="S1578" i="1"/>
  <c r="Q1578" i="1"/>
  <c r="P1578" i="1"/>
  <c r="Q1577" i="1"/>
  <c r="S1577" i="1" s="1"/>
  <c r="P1577" i="1"/>
  <c r="S1576" i="1"/>
  <c r="Q1576" i="1"/>
  <c r="P1576" i="1"/>
  <c r="Q1575" i="1"/>
  <c r="S1575" i="1" s="1"/>
  <c r="P1575" i="1"/>
  <c r="S1574" i="1"/>
  <c r="Q1574" i="1"/>
  <c r="P1574" i="1"/>
  <c r="Q1573" i="1"/>
  <c r="S1573" i="1" s="1"/>
  <c r="P1573" i="1"/>
  <c r="S1572" i="1"/>
  <c r="Q1572" i="1"/>
  <c r="P1572" i="1"/>
  <c r="Q1571" i="1"/>
  <c r="S1571" i="1" s="1"/>
  <c r="P1571" i="1"/>
  <c r="S1570" i="1"/>
  <c r="Q1570" i="1"/>
  <c r="P1570" i="1"/>
  <c r="Q1569" i="1"/>
  <c r="S1569" i="1" s="1"/>
  <c r="P1569" i="1"/>
  <c r="S1568" i="1"/>
  <c r="Q1568" i="1"/>
  <c r="P1568" i="1"/>
  <c r="Q1567" i="1"/>
  <c r="S1567" i="1" s="1"/>
  <c r="P1567" i="1"/>
  <c r="S1566" i="1"/>
  <c r="Q1566" i="1"/>
  <c r="P1566" i="1"/>
  <c r="Q1565" i="1"/>
  <c r="S1565" i="1" s="1"/>
  <c r="P1565" i="1"/>
  <c r="S1564" i="1"/>
  <c r="Q1564" i="1"/>
  <c r="P1564" i="1"/>
  <c r="Q1563" i="1"/>
  <c r="S1563" i="1" s="1"/>
  <c r="P1563" i="1"/>
  <c r="S1562" i="1"/>
  <c r="Q1562" i="1"/>
  <c r="P1562" i="1"/>
  <c r="Q1561" i="1"/>
  <c r="S1561" i="1" s="1"/>
  <c r="P1561" i="1"/>
  <c r="S1560" i="1"/>
  <c r="Q1560" i="1"/>
  <c r="P1560" i="1"/>
  <c r="Q1559" i="1"/>
  <c r="S1559" i="1" s="1"/>
  <c r="P1559" i="1"/>
  <c r="S1558" i="1"/>
  <c r="Q1558" i="1"/>
  <c r="P1558" i="1"/>
  <c r="Q1557" i="1"/>
  <c r="S1557" i="1" s="1"/>
  <c r="P1557" i="1"/>
  <c r="S1556" i="1"/>
  <c r="Q1556" i="1"/>
  <c r="P1556" i="1"/>
  <c r="Q1555" i="1"/>
  <c r="S1555" i="1" s="1"/>
  <c r="P1555" i="1"/>
  <c r="S1554" i="1"/>
  <c r="Q1554" i="1"/>
  <c r="P1554" i="1"/>
  <c r="Q1553" i="1"/>
  <c r="S1553" i="1" s="1"/>
  <c r="P1553" i="1"/>
  <c r="S1552" i="1"/>
  <c r="Q1552" i="1"/>
  <c r="P1552" i="1"/>
  <c r="Q1551" i="1"/>
  <c r="S1551" i="1" s="1"/>
  <c r="P1551" i="1"/>
  <c r="S1550" i="1"/>
  <c r="Q1550" i="1"/>
  <c r="P1550" i="1"/>
  <c r="Q1549" i="1"/>
  <c r="S1549" i="1" s="1"/>
  <c r="P1549" i="1"/>
  <c r="S1548" i="1"/>
  <c r="Q1548" i="1"/>
  <c r="P1548" i="1"/>
  <c r="Q1547" i="1"/>
  <c r="S1547" i="1" s="1"/>
  <c r="P1547" i="1"/>
  <c r="S1546" i="1"/>
  <c r="Q1546" i="1"/>
  <c r="P1546" i="1"/>
  <c r="Q1545" i="1"/>
  <c r="S1545" i="1" s="1"/>
  <c r="P1545" i="1"/>
  <c r="S1544" i="1"/>
  <c r="Q1544" i="1"/>
  <c r="P1544" i="1"/>
  <c r="Q1543" i="1"/>
  <c r="S1543" i="1" s="1"/>
  <c r="P1543" i="1"/>
  <c r="S1542" i="1"/>
  <c r="Q1542" i="1"/>
  <c r="P1542" i="1"/>
  <c r="Q1541" i="1"/>
  <c r="S1541" i="1" s="1"/>
  <c r="P1541" i="1"/>
  <c r="S1540" i="1"/>
  <c r="Q1540" i="1"/>
  <c r="P1540" i="1"/>
  <c r="Q1539" i="1"/>
  <c r="S1539" i="1" s="1"/>
  <c r="P1539" i="1"/>
  <c r="S1538" i="1"/>
  <c r="Q1538" i="1"/>
  <c r="P1538" i="1"/>
  <c r="Q1537" i="1"/>
  <c r="S1537" i="1" s="1"/>
  <c r="P1537" i="1"/>
  <c r="S1536" i="1"/>
  <c r="Q1536" i="1"/>
  <c r="P1536" i="1"/>
  <c r="Q1535" i="1"/>
  <c r="S1535" i="1" s="1"/>
  <c r="P1535" i="1"/>
  <c r="S1534" i="1"/>
  <c r="Q1534" i="1"/>
  <c r="P1534" i="1"/>
  <c r="Q1533" i="1"/>
  <c r="S1533" i="1" s="1"/>
  <c r="P1533" i="1"/>
  <c r="S1532" i="1"/>
  <c r="Q1532" i="1"/>
  <c r="P1532" i="1"/>
  <c r="Q1531" i="1"/>
  <c r="S1531" i="1" s="1"/>
  <c r="P1531" i="1"/>
  <c r="S1530" i="1"/>
  <c r="Q1530" i="1"/>
  <c r="P1530" i="1"/>
  <c r="Q1529" i="1"/>
  <c r="S1529" i="1" s="1"/>
  <c r="P1529" i="1"/>
  <c r="S1528" i="1"/>
  <c r="Q1528" i="1"/>
  <c r="P1528" i="1"/>
  <c r="Q1527" i="1"/>
  <c r="S1527" i="1" s="1"/>
  <c r="P1527" i="1"/>
  <c r="S1526" i="1"/>
  <c r="Q1526" i="1"/>
  <c r="P1526" i="1"/>
  <c r="Q1525" i="1"/>
  <c r="S1525" i="1" s="1"/>
  <c r="P1525" i="1"/>
  <c r="S1524" i="1"/>
  <c r="Q1524" i="1"/>
  <c r="P1524" i="1"/>
  <c r="Q1523" i="1"/>
  <c r="S1523" i="1" s="1"/>
  <c r="P1523" i="1"/>
  <c r="S1522" i="1"/>
  <c r="Q1522" i="1"/>
  <c r="P1522" i="1"/>
  <c r="Q1521" i="1"/>
  <c r="S1521" i="1" s="1"/>
  <c r="P1521" i="1"/>
  <c r="S1520" i="1"/>
  <c r="Q1520" i="1"/>
  <c r="P1520" i="1"/>
  <c r="Q1519" i="1"/>
  <c r="S1519" i="1" s="1"/>
  <c r="P1519" i="1"/>
  <c r="S1518" i="1"/>
  <c r="Q1518" i="1"/>
  <c r="P1518" i="1"/>
  <c r="Q1517" i="1"/>
  <c r="S1517" i="1" s="1"/>
  <c r="P1517" i="1"/>
  <c r="S1516" i="1"/>
  <c r="Q1516" i="1"/>
  <c r="P1516" i="1"/>
  <c r="Q1515" i="1"/>
  <c r="S1515" i="1" s="1"/>
  <c r="P1515" i="1"/>
  <c r="S1514" i="1"/>
  <c r="Q1514" i="1"/>
  <c r="P1514" i="1"/>
  <c r="Q1513" i="1"/>
  <c r="S1513" i="1" s="1"/>
  <c r="P1513" i="1"/>
  <c r="S1512" i="1"/>
  <c r="Q1512" i="1"/>
  <c r="P1512" i="1"/>
  <c r="Q1511" i="1"/>
  <c r="S1511" i="1" s="1"/>
  <c r="P1511" i="1"/>
  <c r="S1510" i="1"/>
  <c r="Q1510" i="1"/>
  <c r="P1510" i="1"/>
  <c r="Q1509" i="1"/>
  <c r="S1509" i="1" s="1"/>
  <c r="P1509" i="1"/>
  <c r="S1508" i="1"/>
  <c r="Q1508" i="1"/>
  <c r="P1508" i="1"/>
  <c r="Q1507" i="1"/>
  <c r="S1507" i="1" s="1"/>
  <c r="P1507" i="1"/>
  <c r="S1506" i="1"/>
  <c r="Q1506" i="1"/>
  <c r="P1506" i="1"/>
  <c r="Q1505" i="1"/>
  <c r="S1505" i="1" s="1"/>
  <c r="P1505" i="1"/>
  <c r="S1504" i="1"/>
  <c r="Q1504" i="1"/>
  <c r="P1504" i="1"/>
  <c r="Q1503" i="1"/>
  <c r="S1503" i="1" s="1"/>
  <c r="P1503" i="1"/>
  <c r="S1502" i="1"/>
  <c r="Q1502" i="1"/>
  <c r="P1502" i="1"/>
  <c r="Q1501" i="1"/>
  <c r="S1501" i="1" s="1"/>
  <c r="P1501" i="1"/>
  <c r="S1500" i="1"/>
  <c r="Q1500" i="1"/>
  <c r="P1500" i="1"/>
  <c r="Q1499" i="1"/>
  <c r="S1499" i="1" s="1"/>
  <c r="P1499" i="1"/>
  <c r="S1498" i="1"/>
  <c r="Q1498" i="1"/>
  <c r="P1498" i="1"/>
  <c r="Q1497" i="1"/>
  <c r="S1497" i="1" s="1"/>
  <c r="P1497" i="1"/>
  <c r="S1496" i="1"/>
  <c r="Q1496" i="1"/>
  <c r="P1496" i="1"/>
  <c r="Q1495" i="1"/>
  <c r="S1495" i="1" s="1"/>
  <c r="P1495" i="1"/>
  <c r="S1494" i="1"/>
  <c r="Q1494" i="1"/>
  <c r="P1494" i="1"/>
  <c r="Q1493" i="1"/>
  <c r="S1493" i="1" s="1"/>
  <c r="P1493" i="1"/>
  <c r="S1492" i="1"/>
  <c r="Q1492" i="1"/>
  <c r="P1492" i="1"/>
  <c r="Q1491" i="1"/>
  <c r="S1491" i="1" s="1"/>
  <c r="P1491" i="1"/>
  <c r="S1490" i="1"/>
  <c r="Q1490" i="1"/>
  <c r="P1490" i="1"/>
  <c r="Q1489" i="1"/>
  <c r="S1489" i="1" s="1"/>
  <c r="P1489" i="1"/>
  <c r="S1488" i="1"/>
  <c r="Q1488" i="1"/>
  <c r="P1488" i="1"/>
  <c r="Q1487" i="1"/>
  <c r="S1487" i="1" s="1"/>
  <c r="P1487" i="1"/>
  <c r="S1486" i="1"/>
  <c r="Q1486" i="1"/>
  <c r="P1486" i="1"/>
  <c r="Q1485" i="1"/>
  <c r="S1485" i="1" s="1"/>
  <c r="P1485" i="1"/>
  <c r="S1484" i="1"/>
  <c r="Q1484" i="1"/>
  <c r="P1484" i="1"/>
  <c r="Q1483" i="1"/>
  <c r="S1483" i="1" s="1"/>
  <c r="P1483" i="1"/>
  <c r="S1482" i="1"/>
  <c r="Q1482" i="1"/>
  <c r="P1482" i="1"/>
  <c r="Q1481" i="1"/>
  <c r="S1481" i="1" s="1"/>
  <c r="P1481" i="1"/>
  <c r="S1480" i="1"/>
  <c r="Q1480" i="1"/>
  <c r="P1480" i="1"/>
  <c r="Q1479" i="1"/>
  <c r="S1479" i="1" s="1"/>
  <c r="P1479" i="1"/>
  <c r="S1478" i="1"/>
  <c r="Q1478" i="1"/>
  <c r="P1478" i="1"/>
  <c r="Q1477" i="1"/>
  <c r="S1477" i="1" s="1"/>
  <c r="P1477" i="1"/>
  <c r="S1476" i="1"/>
  <c r="Q1476" i="1"/>
  <c r="P1476" i="1"/>
  <c r="Q1475" i="1"/>
  <c r="S1475" i="1" s="1"/>
  <c r="P1475" i="1"/>
  <c r="S1474" i="1"/>
  <c r="Q1474" i="1"/>
  <c r="P1474" i="1"/>
  <c r="Q1473" i="1"/>
  <c r="S1473" i="1" s="1"/>
  <c r="P1473" i="1"/>
  <c r="S1472" i="1"/>
  <c r="Q1472" i="1"/>
  <c r="P1472" i="1"/>
  <c r="Q1471" i="1"/>
  <c r="S1471" i="1" s="1"/>
  <c r="P1471" i="1"/>
  <c r="S1470" i="1"/>
  <c r="Q1470" i="1"/>
  <c r="P1470" i="1"/>
  <c r="Q1469" i="1"/>
  <c r="S1469" i="1" s="1"/>
  <c r="P1469" i="1"/>
  <c r="S1468" i="1"/>
  <c r="Q1468" i="1"/>
  <c r="P1468" i="1"/>
  <c r="Q1467" i="1"/>
  <c r="S1467" i="1" s="1"/>
  <c r="P1467" i="1"/>
  <c r="S1466" i="1"/>
  <c r="Q1466" i="1"/>
  <c r="P1466" i="1"/>
  <c r="Q1465" i="1"/>
  <c r="S1465" i="1" s="1"/>
  <c r="P1465" i="1"/>
  <c r="S1464" i="1"/>
  <c r="Q1464" i="1"/>
  <c r="P1464" i="1"/>
  <c r="Q1463" i="1"/>
  <c r="S1463" i="1" s="1"/>
  <c r="P1463" i="1"/>
  <c r="S1462" i="1"/>
  <c r="Q1462" i="1"/>
  <c r="P1462" i="1"/>
  <c r="Q1461" i="1"/>
  <c r="S1461" i="1" s="1"/>
  <c r="P1461" i="1"/>
  <c r="S1460" i="1"/>
  <c r="Q1460" i="1"/>
  <c r="P1460" i="1"/>
  <c r="Q1459" i="1"/>
  <c r="S1459" i="1" s="1"/>
  <c r="P1459" i="1"/>
  <c r="S1458" i="1"/>
  <c r="Q1458" i="1"/>
  <c r="P1458" i="1"/>
  <c r="Q1457" i="1"/>
  <c r="S1457" i="1" s="1"/>
  <c r="P1457" i="1"/>
  <c r="S1456" i="1"/>
  <c r="Q1456" i="1"/>
  <c r="P1456" i="1"/>
  <c r="Q1455" i="1"/>
  <c r="S1455" i="1" s="1"/>
  <c r="P1455" i="1"/>
  <c r="S1454" i="1"/>
  <c r="Q1454" i="1"/>
  <c r="P1454" i="1"/>
  <c r="Q1453" i="1"/>
  <c r="S1453" i="1" s="1"/>
  <c r="P1453" i="1"/>
  <c r="S1452" i="1"/>
  <c r="Q1452" i="1"/>
  <c r="P1452" i="1"/>
  <c r="Q1451" i="1"/>
  <c r="S1451" i="1" s="1"/>
  <c r="P1451" i="1"/>
  <c r="S1450" i="1"/>
  <c r="Q1450" i="1"/>
  <c r="P1450" i="1"/>
  <c r="Q1449" i="1"/>
  <c r="S1449" i="1" s="1"/>
  <c r="P1449" i="1"/>
  <c r="S1448" i="1"/>
  <c r="Q1448" i="1"/>
  <c r="P1448" i="1"/>
  <c r="Q1447" i="1"/>
  <c r="S1447" i="1" s="1"/>
  <c r="P1447" i="1"/>
  <c r="S1446" i="1"/>
  <c r="Q1446" i="1"/>
  <c r="P1446" i="1"/>
  <c r="Q1445" i="1"/>
  <c r="S1445" i="1" s="1"/>
  <c r="P1445" i="1"/>
  <c r="S1444" i="1"/>
  <c r="Q1444" i="1"/>
  <c r="P1444" i="1"/>
  <c r="Q1443" i="1"/>
  <c r="S1443" i="1" s="1"/>
  <c r="P1443" i="1"/>
  <c r="S1442" i="1"/>
  <c r="Q1442" i="1"/>
  <c r="P1442" i="1"/>
  <c r="Q1441" i="1"/>
  <c r="S1441" i="1" s="1"/>
  <c r="P1441" i="1"/>
  <c r="S1440" i="1"/>
  <c r="Q1440" i="1"/>
  <c r="P1440" i="1"/>
  <c r="Q1439" i="1"/>
  <c r="S1439" i="1" s="1"/>
  <c r="P1439" i="1"/>
  <c r="S1438" i="1"/>
  <c r="Q1438" i="1"/>
  <c r="P1438" i="1"/>
  <c r="Q1437" i="1"/>
  <c r="S1437" i="1" s="1"/>
  <c r="P1437" i="1"/>
  <c r="S1436" i="1"/>
  <c r="Q1436" i="1"/>
  <c r="P1436" i="1"/>
  <c r="Q1435" i="1"/>
  <c r="S1435" i="1" s="1"/>
  <c r="P1435" i="1"/>
  <c r="S1434" i="1"/>
  <c r="Q1434" i="1"/>
  <c r="P1434" i="1"/>
  <c r="Q1433" i="1"/>
  <c r="S1433" i="1" s="1"/>
  <c r="P1433" i="1"/>
  <c r="S1432" i="1"/>
  <c r="Q1432" i="1"/>
  <c r="P1432" i="1"/>
  <c r="Q1431" i="1"/>
  <c r="S1431" i="1" s="1"/>
  <c r="P1431" i="1"/>
  <c r="S1430" i="1"/>
  <c r="Q1430" i="1"/>
  <c r="P1430" i="1"/>
  <c r="Q1429" i="1"/>
  <c r="S1429" i="1" s="1"/>
  <c r="P1429" i="1"/>
  <c r="S1428" i="1"/>
  <c r="Q1428" i="1"/>
  <c r="P1428" i="1"/>
  <c r="Q1427" i="1"/>
  <c r="S1427" i="1" s="1"/>
  <c r="P1427" i="1"/>
  <c r="S1426" i="1"/>
  <c r="Q1426" i="1"/>
  <c r="P1426" i="1"/>
  <c r="Q1425" i="1"/>
  <c r="S1425" i="1" s="1"/>
  <c r="P1425" i="1"/>
  <c r="S1424" i="1"/>
  <c r="Q1424" i="1"/>
  <c r="P1424" i="1"/>
  <c r="Q1423" i="1"/>
  <c r="S1423" i="1" s="1"/>
  <c r="P1423" i="1"/>
  <c r="S1422" i="1"/>
  <c r="Q1422" i="1"/>
  <c r="P1422" i="1"/>
  <c r="Q1421" i="1"/>
  <c r="S1421" i="1" s="1"/>
  <c r="P1421" i="1"/>
  <c r="S1420" i="1"/>
  <c r="Q1420" i="1"/>
  <c r="P1420" i="1"/>
  <c r="Q1419" i="1"/>
  <c r="S1419" i="1" s="1"/>
  <c r="P1419" i="1"/>
  <c r="S1418" i="1"/>
  <c r="Q1418" i="1"/>
  <c r="P1418" i="1"/>
  <c r="Q1417" i="1"/>
  <c r="S1417" i="1" s="1"/>
  <c r="P1417" i="1"/>
  <c r="S1416" i="1"/>
  <c r="Q1416" i="1"/>
  <c r="P1416" i="1"/>
  <c r="Q1415" i="1"/>
  <c r="S1415" i="1" s="1"/>
  <c r="P1415" i="1"/>
  <c r="S1414" i="1"/>
  <c r="Q1414" i="1"/>
  <c r="P1414" i="1"/>
  <c r="Q1413" i="1"/>
  <c r="S1413" i="1" s="1"/>
  <c r="P1413" i="1"/>
  <c r="S1412" i="1"/>
  <c r="Q1412" i="1"/>
  <c r="P1412" i="1"/>
  <c r="Q1411" i="1"/>
  <c r="S1411" i="1" s="1"/>
  <c r="P1411" i="1"/>
  <c r="S1410" i="1"/>
  <c r="Q1410" i="1"/>
  <c r="P1410" i="1"/>
  <c r="Q1409" i="1"/>
  <c r="S1409" i="1" s="1"/>
  <c r="P1409" i="1"/>
  <c r="S1408" i="1"/>
  <c r="Q1408" i="1"/>
  <c r="P1408" i="1"/>
  <c r="Q1407" i="1"/>
  <c r="S1407" i="1" s="1"/>
  <c r="P1407" i="1"/>
  <c r="S1406" i="1"/>
  <c r="Q1406" i="1"/>
  <c r="P1406" i="1"/>
  <c r="Q1405" i="1"/>
  <c r="S1405" i="1" s="1"/>
  <c r="P1405" i="1"/>
  <c r="S1404" i="1"/>
  <c r="Q1404" i="1"/>
  <c r="P1404" i="1"/>
  <c r="Q1403" i="1"/>
  <c r="S1403" i="1" s="1"/>
  <c r="P1403" i="1"/>
  <c r="S1402" i="1"/>
  <c r="Q1402" i="1"/>
  <c r="P1402" i="1"/>
  <c r="Q1401" i="1"/>
  <c r="S1401" i="1" s="1"/>
  <c r="P1401" i="1"/>
  <c r="S1400" i="1"/>
  <c r="Q1400" i="1"/>
  <c r="P1400" i="1"/>
  <c r="Q1399" i="1"/>
  <c r="S1399" i="1" s="1"/>
  <c r="P1399" i="1"/>
  <c r="S1398" i="1"/>
  <c r="Q1398" i="1"/>
  <c r="P1398" i="1"/>
  <c r="Q1397" i="1"/>
  <c r="S1397" i="1" s="1"/>
  <c r="P1397" i="1"/>
  <c r="S1396" i="1"/>
  <c r="Q1396" i="1"/>
  <c r="P1396" i="1"/>
  <c r="Q1395" i="1"/>
  <c r="S1395" i="1" s="1"/>
  <c r="P1395" i="1"/>
  <c r="S1394" i="1"/>
  <c r="Q1394" i="1"/>
  <c r="P1394" i="1"/>
  <c r="Q1393" i="1"/>
  <c r="S1393" i="1" s="1"/>
  <c r="P1393" i="1"/>
  <c r="S1392" i="1"/>
  <c r="Q1392" i="1"/>
  <c r="P1392" i="1"/>
  <c r="Q1391" i="1"/>
  <c r="S1391" i="1" s="1"/>
  <c r="P1391" i="1"/>
  <c r="S1390" i="1"/>
  <c r="Q1390" i="1"/>
  <c r="P1390" i="1"/>
  <c r="Q1389" i="1"/>
  <c r="S1389" i="1" s="1"/>
  <c r="P1389" i="1"/>
  <c r="S1388" i="1"/>
  <c r="Q1388" i="1"/>
  <c r="P1388" i="1"/>
  <c r="Q1387" i="1"/>
  <c r="S1387" i="1" s="1"/>
  <c r="P1387" i="1"/>
  <c r="S1386" i="1"/>
  <c r="Q1386" i="1"/>
  <c r="P1386" i="1"/>
  <c r="Q1385" i="1"/>
  <c r="S1385" i="1" s="1"/>
  <c r="P1385" i="1"/>
  <c r="S1384" i="1"/>
  <c r="Q1384" i="1"/>
  <c r="P1384" i="1"/>
  <c r="Q1383" i="1"/>
  <c r="S1383" i="1" s="1"/>
  <c r="P1383" i="1"/>
  <c r="S1382" i="1"/>
  <c r="Q1382" i="1"/>
  <c r="P1382" i="1"/>
  <c r="Q1381" i="1"/>
  <c r="S1381" i="1" s="1"/>
  <c r="P1381" i="1"/>
  <c r="S1380" i="1"/>
  <c r="Q1380" i="1"/>
  <c r="P1380" i="1"/>
  <c r="Q1379" i="1"/>
  <c r="S1379" i="1" s="1"/>
  <c r="P1379" i="1"/>
  <c r="S1378" i="1"/>
  <c r="Q1378" i="1"/>
  <c r="P1378" i="1"/>
  <c r="Q1377" i="1"/>
  <c r="S1377" i="1" s="1"/>
  <c r="P1377" i="1"/>
  <c r="S1376" i="1"/>
  <c r="Q1376" i="1"/>
  <c r="P1376" i="1"/>
  <c r="Q1375" i="1"/>
  <c r="S1375" i="1" s="1"/>
  <c r="P1375" i="1"/>
  <c r="S1374" i="1"/>
  <c r="Q1374" i="1"/>
  <c r="P1374" i="1"/>
  <c r="Q1373" i="1"/>
  <c r="S1373" i="1" s="1"/>
  <c r="P1373" i="1"/>
  <c r="S1372" i="1"/>
  <c r="Q1372" i="1"/>
  <c r="P1372" i="1"/>
  <c r="Q1371" i="1"/>
  <c r="S1371" i="1" s="1"/>
  <c r="P1371" i="1"/>
  <c r="S1370" i="1"/>
  <c r="Q1370" i="1"/>
  <c r="P1370" i="1"/>
  <c r="Q1369" i="1"/>
  <c r="S1369" i="1" s="1"/>
  <c r="P1369" i="1"/>
  <c r="S1368" i="1"/>
  <c r="Q1368" i="1"/>
  <c r="P1368" i="1"/>
  <c r="Q1367" i="1"/>
  <c r="S1367" i="1" s="1"/>
  <c r="P1367" i="1"/>
  <c r="S1366" i="1"/>
  <c r="Q1366" i="1"/>
  <c r="P1366" i="1"/>
  <c r="Q1365" i="1"/>
  <c r="S1365" i="1" s="1"/>
  <c r="P1365" i="1"/>
  <c r="S1364" i="1"/>
  <c r="Q1364" i="1"/>
  <c r="P1364" i="1"/>
  <c r="Q1363" i="1"/>
  <c r="S1363" i="1" s="1"/>
  <c r="P1363" i="1"/>
  <c r="S1362" i="1"/>
  <c r="Q1362" i="1"/>
  <c r="P1362" i="1"/>
  <c r="Q1361" i="1"/>
  <c r="S1361" i="1" s="1"/>
  <c r="P1361" i="1"/>
  <c r="S1360" i="1"/>
  <c r="Q1360" i="1"/>
  <c r="P1360" i="1"/>
  <c r="Q1359" i="1"/>
  <c r="S1359" i="1" s="1"/>
  <c r="P1359" i="1"/>
  <c r="S1358" i="1"/>
  <c r="Q1358" i="1"/>
  <c r="P1358" i="1"/>
  <c r="Q1357" i="1"/>
  <c r="S1357" i="1" s="1"/>
  <c r="P1357" i="1"/>
  <c r="S1356" i="1"/>
  <c r="Q1356" i="1"/>
  <c r="P1356" i="1"/>
  <c r="Q1355" i="1"/>
  <c r="S1355" i="1" s="1"/>
  <c r="P1355" i="1"/>
  <c r="S1354" i="1"/>
  <c r="Q1354" i="1"/>
  <c r="P1354" i="1"/>
  <c r="Q1353" i="1"/>
  <c r="S1353" i="1" s="1"/>
  <c r="P1353" i="1"/>
  <c r="S1352" i="1"/>
  <c r="Q1352" i="1"/>
  <c r="P1352" i="1"/>
  <c r="Q1351" i="1"/>
  <c r="S1351" i="1" s="1"/>
  <c r="P1351" i="1"/>
  <c r="S1350" i="1"/>
  <c r="Q1350" i="1"/>
  <c r="P1350" i="1"/>
  <c r="Q1349" i="1"/>
  <c r="S1349" i="1" s="1"/>
  <c r="P1349" i="1"/>
  <c r="S1348" i="1"/>
  <c r="Q1348" i="1"/>
  <c r="P1348" i="1"/>
  <c r="Q1347" i="1"/>
  <c r="S1347" i="1" s="1"/>
  <c r="P1347" i="1"/>
  <c r="S1346" i="1"/>
  <c r="Q1346" i="1"/>
  <c r="P1346" i="1"/>
  <c r="Q1345" i="1"/>
  <c r="S1345" i="1" s="1"/>
  <c r="P1345" i="1"/>
  <c r="S1344" i="1"/>
  <c r="Q1344" i="1"/>
  <c r="P1344" i="1"/>
  <c r="Q1343" i="1"/>
  <c r="S1343" i="1" s="1"/>
  <c r="P1343" i="1"/>
  <c r="S1342" i="1"/>
  <c r="Q1342" i="1"/>
  <c r="P1342" i="1"/>
  <c r="Q1341" i="1"/>
  <c r="S1341" i="1" s="1"/>
  <c r="P1341" i="1"/>
  <c r="S1340" i="1"/>
  <c r="Q1340" i="1"/>
  <c r="P1340" i="1"/>
  <c r="Q1339" i="1"/>
  <c r="S1339" i="1" s="1"/>
  <c r="P1339" i="1"/>
  <c r="S1338" i="1"/>
  <c r="Q1338" i="1"/>
  <c r="P1338" i="1"/>
  <c r="Q1337" i="1"/>
  <c r="S1337" i="1" s="1"/>
  <c r="P1337" i="1"/>
  <c r="S1336" i="1"/>
  <c r="Q1336" i="1"/>
  <c r="P1336" i="1"/>
  <c r="Q1335" i="1"/>
  <c r="S1335" i="1" s="1"/>
  <c r="P1335" i="1"/>
  <c r="S1334" i="1"/>
  <c r="Q1334" i="1"/>
  <c r="P1334" i="1"/>
  <c r="Q1333" i="1"/>
  <c r="S1333" i="1" s="1"/>
  <c r="P1333" i="1"/>
  <c r="S1332" i="1"/>
  <c r="Q1332" i="1"/>
  <c r="P1332" i="1"/>
  <c r="Q1331" i="1"/>
  <c r="S1331" i="1" s="1"/>
  <c r="P1331" i="1"/>
  <c r="S1330" i="1"/>
  <c r="Q1330" i="1"/>
  <c r="P1330" i="1"/>
  <c r="Q1329" i="1"/>
  <c r="S1329" i="1" s="1"/>
  <c r="P1329" i="1"/>
  <c r="S1328" i="1"/>
  <c r="Q1328" i="1"/>
  <c r="P1328" i="1"/>
  <c r="Q1327" i="1"/>
  <c r="S1327" i="1" s="1"/>
  <c r="P1327" i="1"/>
  <c r="S1326" i="1"/>
  <c r="Q1326" i="1"/>
  <c r="P1326" i="1"/>
  <c r="Q1325" i="1"/>
  <c r="S1325" i="1" s="1"/>
  <c r="P1325" i="1"/>
  <c r="S1324" i="1"/>
  <c r="Q1324" i="1"/>
  <c r="P1324" i="1"/>
  <c r="Q1323" i="1"/>
  <c r="S1323" i="1" s="1"/>
  <c r="P1323" i="1"/>
  <c r="S1322" i="1"/>
  <c r="Q1322" i="1"/>
  <c r="P1322" i="1"/>
  <c r="Q1321" i="1"/>
  <c r="S1321" i="1" s="1"/>
  <c r="P1321" i="1"/>
  <c r="S1320" i="1"/>
  <c r="Q1320" i="1"/>
  <c r="P1320" i="1"/>
  <c r="Q1319" i="1"/>
  <c r="S1319" i="1" s="1"/>
  <c r="P1319" i="1"/>
  <c r="S1318" i="1"/>
  <c r="Q1318" i="1"/>
  <c r="P1318" i="1"/>
  <c r="Q1317" i="1"/>
  <c r="S1317" i="1" s="1"/>
  <c r="P1317" i="1"/>
  <c r="S1316" i="1"/>
  <c r="Q1316" i="1"/>
  <c r="P1316" i="1"/>
  <c r="Q1315" i="1"/>
  <c r="S1315" i="1" s="1"/>
  <c r="P1315" i="1"/>
  <c r="S1314" i="1"/>
  <c r="Q1314" i="1"/>
  <c r="P1314" i="1"/>
  <c r="Q1313" i="1"/>
  <c r="S1313" i="1" s="1"/>
  <c r="P1313" i="1"/>
  <c r="S1312" i="1"/>
  <c r="Q1312" i="1"/>
  <c r="P1312" i="1"/>
  <c r="Q1311" i="1"/>
  <c r="S1311" i="1" s="1"/>
  <c r="P1311" i="1"/>
  <c r="S1310" i="1"/>
  <c r="Q1310" i="1"/>
  <c r="P1310" i="1"/>
  <c r="Q1309" i="1"/>
  <c r="S1309" i="1" s="1"/>
  <c r="P1309" i="1"/>
  <c r="S1308" i="1"/>
  <c r="Q1308" i="1"/>
  <c r="P1308" i="1"/>
  <c r="Q1307" i="1"/>
  <c r="S1307" i="1" s="1"/>
  <c r="P1307" i="1"/>
  <c r="S1306" i="1"/>
  <c r="Q1306" i="1"/>
  <c r="P1306" i="1"/>
  <c r="Q1305" i="1"/>
  <c r="S1305" i="1" s="1"/>
  <c r="P1305" i="1"/>
  <c r="S1304" i="1"/>
  <c r="Q1304" i="1"/>
  <c r="P1304" i="1"/>
  <c r="Q1303" i="1"/>
  <c r="S1303" i="1" s="1"/>
  <c r="P1303" i="1"/>
  <c r="S1302" i="1"/>
  <c r="Q1302" i="1"/>
  <c r="P1302" i="1"/>
  <c r="Q1301" i="1"/>
  <c r="S1301" i="1" s="1"/>
  <c r="P1301" i="1"/>
  <c r="S1300" i="1"/>
  <c r="Q1300" i="1"/>
  <c r="P1300" i="1"/>
  <c r="Q1299" i="1"/>
  <c r="S1299" i="1" s="1"/>
  <c r="P1299" i="1"/>
  <c r="S1298" i="1"/>
  <c r="Q1298" i="1"/>
  <c r="P1298" i="1"/>
  <c r="Q1297" i="1"/>
  <c r="S1297" i="1" s="1"/>
  <c r="P1297" i="1"/>
  <c r="S1296" i="1"/>
  <c r="Q1296" i="1"/>
  <c r="P1296" i="1"/>
  <c r="Q1295" i="1"/>
  <c r="S1295" i="1" s="1"/>
  <c r="P1295" i="1"/>
  <c r="S1294" i="1"/>
  <c r="Q1294" i="1"/>
  <c r="P1294" i="1"/>
  <c r="Q1293" i="1"/>
  <c r="S1293" i="1" s="1"/>
  <c r="P1293" i="1"/>
  <c r="S1292" i="1"/>
  <c r="Q1292" i="1"/>
  <c r="P1292" i="1"/>
  <c r="Q1291" i="1"/>
  <c r="S1291" i="1" s="1"/>
  <c r="P1291" i="1"/>
  <c r="S1290" i="1"/>
  <c r="Q1290" i="1"/>
  <c r="P1290" i="1"/>
  <c r="Q1289" i="1"/>
  <c r="S1289" i="1" s="1"/>
  <c r="P1289" i="1"/>
  <c r="S1288" i="1"/>
  <c r="Q1288" i="1"/>
  <c r="P1288" i="1"/>
  <c r="Q1287" i="1"/>
  <c r="S1287" i="1" s="1"/>
  <c r="P1287" i="1"/>
  <c r="S1286" i="1"/>
  <c r="Q1286" i="1"/>
  <c r="P1286" i="1"/>
  <c r="Q1285" i="1"/>
  <c r="S1285" i="1" s="1"/>
  <c r="P1285" i="1"/>
  <c r="S1284" i="1"/>
  <c r="Q1284" i="1"/>
  <c r="P1284" i="1"/>
  <c r="Q1283" i="1"/>
  <c r="S1283" i="1" s="1"/>
  <c r="P1283" i="1"/>
  <c r="S1282" i="1"/>
  <c r="Q1282" i="1"/>
  <c r="P1282" i="1"/>
  <c r="Q1281" i="1"/>
  <c r="S1281" i="1" s="1"/>
  <c r="P1281" i="1"/>
  <c r="S1280" i="1"/>
  <c r="Q1280" i="1"/>
  <c r="P1280" i="1"/>
  <c r="Q1279" i="1"/>
  <c r="S1279" i="1" s="1"/>
  <c r="P1279" i="1"/>
  <c r="S1278" i="1"/>
  <c r="Q1278" i="1"/>
  <c r="P1278" i="1"/>
  <c r="Q1277" i="1"/>
  <c r="S1277" i="1" s="1"/>
  <c r="P1277" i="1"/>
  <c r="S1276" i="1"/>
  <c r="Q1276" i="1"/>
  <c r="P1276" i="1"/>
  <c r="Q1275" i="1"/>
  <c r="S1275" i="1" s="1"/>
  <c r="P1275" i="1"/>
  <c r="S1274" i="1"/>
  <c r="Q1274" i="1"/>
  <c r="P1274" i="1"/>
  <c r="Q1273" i="1"/>
  <c r="S1273" i="1" s="1"/>
  <c r="P1273" i="1"/>
  <c r="S1272" i="1"/>
  <c r="Q1272" i="1"/>
  <c r="P1272" i="1"/>
  <c r="Q1271" i="1"/>
  <c r="S1271" i="1" s="1"/>
  <c r="P1271" i="1"/>
  <c r="S1270" i="1"/>
  <c r="Q1270" i="1"/>
  <c r="P1270" i="1"/>
  <c r="Q1269" i="1"/>
  <c r="S1269" i="1" s="1"/>
  <c r="P1269" i="1"/>
  <c r="S1268" i="1"/>
  <c r="Q1268" i="1"/>
  <c r="P1268" i="1"/>
  <c r="Q1267" i="1"/>
  <c r="S1267" i="1" s="1"/>
  <c r="P1267" i="1"/>
  <c r="S1266" i="1"/>
  <c r="Q1266" i="1"/>
  <c r="P1266" i="1"/>
  <c r="Q1265" i="1"/>
  <c r="S1265" i="1" s="1"/>
  <c r="P1265" i="1"/>
  <c r="S1264" i="1"/>
  <c r="Q1264" i="1"/>
  <c r="P1264" i="1"/>
  <c r="Q1263" i="1"/>
  <c r="S1263" i="1" s="1"/>
  <c r="P1263" i="1"/>
  <c r="S1262" i="1"/>
  <c r="Q1262" i="1"/>
  <c r="P1262" i="1"/>
  <c r="Q1261" i="1"/>
  <c r="S1261" i="1" s="1"/>
  <c r="P1261" i="1"/>
  <c r="S1260" i="1"/>
  <c r="Q1260" i="1"/>
  <c r="P1260" i="1"/>
  <c r="Q1259" i="1"/>
  <c r="S1259" i="1" s="1"/>
  <c r="P1259" i="1"/>
  <c r="S1258" i="1"/>
  <c r="Q1258" i="1"/>
  <c r="P1258" i="1"/>
  <c r="Q1257" i="1"/>
  <c r="S1257" i="1" s="1"/>
  <c r="P1257" i="1"/>
  <c r="S1256" i="1"/>
  <c r="Q1256" i="1"/>
  <c r="P1256" i="1"/>
  <c r="Q1255" i="1"/>
  <c r="S1255" i="1" s="1"/>
  <c r="P1255" i="1"/>
  <c r="S1254" i="1"/>
  <c r="Q1254" i="1"/>
  <c r="P1254" i="1"/>
  <c r="Q1253" i="1"/>
  <c r="S1253" i="1" s="1"/>
  <c r="P1253" i="1"/>
  <c r="S1252" i="1"/>
  <c r="Q1252" i="1"/>
  <c r="P1252" i="1"/>
  <c r="Q1251" i="1"/>
  <c r="S1251" i="1" s="1"/>
  <c r="P1251" i="1"/>
  <c r="S1250" i="1"/>
  <c r="Q1250" i="1"/>
  <c r="P1250" i="1"/>
  <c r="Q1249" i="1"/>
  <c r="S1249" i="1" s="1"/>
  <c r="P1249" i="1"/>
  <c r="S1248" i="1"/>
  <c r="Q1248" i="1"/>
  <c r="P1248" i="1"/>
  <c r="Q1247" i="1"/>
  <c r="S1247" i="1" s="1"/>
  <c r="P1247" i="1"/>
  <c r="S1246" i="1"/>
  <c r="Q1246" i="1"/>
  <c r="P1246" i="1"/>
  <c r="Q1245" i="1"/>
  <c r="S1245" i="1" s="1"/>
  <c r="P1245" i="1"/>
  <c r="S1244" i="1"/>
  <c r="Q1244" i="1"/>
  <c r="P1244" i="1"/>
  <c r="Q1243" i="1"/>
  <c r="S1243" i="1" s="1"/>
  <c r="P1243" i="1"/>
  <c r="S1242" i="1"/>
  <c r="Q1242" i="1"/>
  <c r="P1242" i="1"/>
  <c r="Q1241" i="1"/>
  <c r="S1241" i="1" s="1"/>
  <c r="P1241" i="1"/>
  <c r="S1240" i="1"/>
  <c r="Q1240" i="1"/>
  <c r="P1240" i="1"/>
  <c r="Q1239" i="1"/>
  <c r="S1239" i="1" s="1"/>
  <c r="P1239" i="1"/>
  <c r="S1238" i="1"/>
  <c r="Q1238" i="1"/>
  <c r="P1238" i="1"/>
  <c r="Q1237" i="1"/>
  <c r="S1237" i="1" s="1"/>
  <c r="P1237" i="1"/>
  <c r="S1236" i="1"/>
  <c r="Q1236" i="1"/>
  <c r="P1236" i="1"/>
  <c r="Q1235" i="1"/>
  <c r="S1235" i="1" s="1"/>
  <c r="P1235" i="1"/>
  <c r="S1234" i="1"/>
  <c r="Q1234" i="1"/>
  <c r="P1234" i="1"/>
  <c r="Q1233" i="1"/>
  <c r="S1233" i="1" s="1"/>
  <c r="P1233" i="1"/>
  <c r="S1232" i="1"/>
  <c r="Q1232" i="1"/>
  <c r="P1232" i="1"/>
  <c r="Q1231" i="1"/>
  <c r="S1231" i="1" s="1"/>
  <c r="P1231" i="1"/>
  <c r="S1230" i="1"/>
  <c r="Q1230" i="1"/>
  <c r="P1230" i="1"/>
  <c r="Q1229" i="1"/>
  <c r="S1229" i="1" s="1"/>
  <c r="P1229" i="1"/>
  <c r="S1228" i="1"/>
  <c r="Q1228" i="1"/>
  <c r="P1228" i="1"/>
  <c r="Q1227" i="1"/>
  <c r="S1227" i="1" s="1"/>
  <c r="P1227" i="1"/>
  <c r="S1226" i="1"/>
  <c r="Q1226" i="1"/>
  <c r="P1226" i="1"/>
  <c r="Q1225" i="1"/>
  <c r="S1225" i="1" s="1"/>
  <c r="P1225" i="1"/>
  <c r="S1224" i="1"/>
  <c r="Q1224" i="1"/>
  <c r="P1224" i="1"/>
  <c r="Q1223" i="1"/>
  <c r="S1223" i="1" s="1"/>
  <c r="P1223" i="1"/>
  <c r="S1222" i="1"/>
  <c r="Q1222" i="1"/>
  <c r="P1222" i="1"/>
  <c r="Q1221" i="1"/>
  <c r="S1221" i="1" s="1"/>
  <c r="P1221" i="1"/>
  <c r="Q1220" i="1"/>
  <c r="S1220" i="1" s="1"/>
  <c r="P1220" i="1"/>
  <c r="Q1219" i="1"/>
  <c r="S1219" i="1" s="1"/>
  <c r="P1219" i="1"/>
  <c r="S1218" i="1"/>
  <c r="Q1218" i="1"/>
  <c r="P1218" i="1"/>
  <c r="Q1217" i="1"/>
  <c r="S1217" i="1" s="1"/>
  <c r="P1217" i="1"/>
  <c r="Q1216" i="1"/>
  <c r="S1216" i="1" s="1"/>
  <c r="P1216" i="1"/>
  <c r="Q1215" i="1"/>
  <c r="S1215" i="1" s="1"/>
  <c r="P1215" i="1"/>
  <c r="S1214" i="1"/>
  <c r="Q1214" i="1"/>
  <c r="P1214" i="1"/>
  <c r="Q1213" i="1"/>
  <c r="S1213" i="1" s="1"/>
  <c r="P1213" i="1"/>
  <c r="S1212" i="1"/>
  <c r="Q1212" i="1"/>
  <c r="P1212" i="1"/>
  <c r="Q1211" i="1"/>
  <c r="S1211" i="1" s="1"/>
  <c r="P1211" i="1"/>
  <c r="S1210" i="1"/>
  <c r="Q1210" i="1"/>
  <c r="P1210" i="1"/>
  <c r="S1209" i="1"/>
  <c r="Q1209" i="1"/>
  <c r="P1209" i="1"/>
  <c r="Q1208" i="1"/>
  <c r="S1208" i="1" s="1"/>
  <c r="P1208" i="1"/>
  <c r="Q1207" i="1"/>
  <c r="S1207" i="1" s="1"/>
  <c r="P1207" i="1"/>
  <c r="S1206" i="1"/>
  <c r="Q1206" i="1"/>
  <c r="P1206" i="1"/>
  <c r="Q1205" i="1"/>
  <c r="S1205" i="1" s="1"/>
  <c r="P1205" i="1"/>
  <c r="Q1204" i="1"/>
  <c r="S1204" i="1" s="1"/>
  <c r="P1204" i="1"/>
  <c r="Q1203" i="1"/>
  <c r="S1203" i="1" s="1"/>
  <c r="P1203" i="1"/>
  <c r="S1202" i="1"/>
  <c r="Q1202" i="1"/>
  <c r="P1202" i="1"/>
  <c r="Q1201" i="1"/>
  <c r="S1201" i="1" s="1"/>
  <c r="P1201" i="1"/>
  <c r="Q1200" i="1"/>
  <c r="S1200" i="1" s="1"/>
  <c r="P1200" i="1"/>
  <c r="Q1199" i="1"/>
  <c r="S1199" i="1" s="1"/>
  <c r="P1199" i="1"/>
  <c r="S1198" i="1"/>
  <c r="Q1198" i="1"/>
  <c r="P1198" i="1"/>
  <c r="Q1197" i="1"/>
  <c r="S1197" i="1" s="1"/>
  <c r="P1197" i="1"/>
  <c r="S1196" i="1"/>
  <c r="Q1196" i="1"/>
  <c r="P1196" i="1"/>
  <c r="Q1195" i="1"/>
  <c r="S1195" i="1" s="1"/>
  <c r="P1195" i="1"/>
  <c r="S1194" i="1"/>
  <c r="Q1194" i="1"/>
  <c r="P1194" i="1"/>
  <c r="S1193" i="1"/>
  <c r="Q1193" i="1"/>
  <c r="P1193" i="1"/>
  <c r="Q1192" i="1"/>
  <c r="S1192" i="1" s="1"/>
  <c r="P1192" i="1"/>
  <c r="Q1191" i="1"/>
  <c r="S1191" i="1" s="1"/>
  <c r="P1191" i="1"/>
  <c r="S1190" i="1"/>
  <c r="Q1190" i="1"/>
  <c r="P1190" i="1"/>
  <c r="Q1189" i="1"/>
  <c r="S1189" i="1" s="1"/>
  <c r="P1189" i="1"/>
  <c r="Q1188" i="1"/>
  <c r="S1188" i="1" s="1"/>
  <c r="P1188" i="1"/>
  <c r="Q1187" i="1"/>
  <c r="S1187" i="1" s="1"/>
  <c r="P1187" i="1"/>
  <c r="S1186" i="1"/>
  <c r="Q1186" i="1"/>
  <c r="P1186" i="1"/>
  <c r="Q1185" i="1"/>
  <c r="S1185" i="1" s="1"/>
  <c r="P1185" i="1"/>
  <c r="Q1184" i="1"/>
  <c r="S1184" i="1" s="1"/>
  <c r="P1184" i="1"/>
  <c r="Q1183" i="1"/>
  <c r="S1183" i="1" s="1"/>
  <c r="P1183" i="1"/>
  <c r="S1182" i="1"/>
  <c r="Q1182" i="1"/>
  <c r="P1182" i="1"/>
  <c r="Q1181" i="1"/>
  <c r="S1181" i="1" s="1"/>
  <c r="P1181" i="1"/>
  <c r="S1180" i="1"/>
  <c r="Q1180" i="1"/>
  <c r="P1180" i="1"/>
  <c r="Q1179" i="1"/>
  <c r="S1179" i="1" s="1"/>
  <c r="P1179" i="1"/>
  <c r="S1178" i="1"/>
  <c r="Q1178" i="1"/>
  <c r="P1178" i="1"/>
  <c r="S1177" i="1"/>
  <c r="Q1177" i="1"/>
  <c r="P1177" i="1"/>
  <c r="Q1176" i="1"/>
  <c r="S1176" i="1" s="1"/>
  <c r="P1176" i="1"/>
  <c r="Q1175" i="1"/>
  <c r="S1175" i="1" s="1"/>
  <c r="P1175" i="1"/>
  <c r="S1174" i="1"/>
  <c r="Q1174" i="1"/>
  <c r="P1174" i="1"/>
  <c r="Q1173" i="1"/>
  <c r="S1173" i="1" s="1"/>
  <c r="P1173" i="1"/>
  <c r="Q1172" i="1"/>
  <c r="S1172" i="1" s="1"/>
  <c r="P1172" i="1"/>
  <c r="Q1171" i="1"/>
  <c r="S1171" i="1" s="1"/>
  <c r="P1171" i="1"/>
  <c r="S1170" i="1"/>
  <c r="Q1170" i="1"/>
  <c r="P1170" i="1"/>
  <c r="Q1169" i="1"/>
  <c r="S1169" i="1" s="1"/>
  <c r="P1169" i="1"/>
  <c r="Q1168" i="1"/>
  <c r="S1168" i="1" s="1"/>
  <c r="P1168" i="1"/>
  <c r="Q1167" i="1"/>
  <c r="S1167" i="1" s="1"/>
  <c r="P1167" i="1"/>
  <c r="S1166" i="1"/>
  <c r="Q1166" i="1"/>
  <c r="P1166" i="1"/>
  <c r="Q1165" i="1"/>
  <c r="S1165" i="1" s="1"/>
  <c r="P1165" i="1"/>
  <c r="S1164" i="1"/>
  <c r="Q1164" i="1"/>
  <c r="P1164" i="1"/>
  <c r="Q1163" i="1"/>
  <c r="S1163" i="1" s="1"/>
  <c r="P1163" i="1"/>
  <c r="S1162" i="1"/>
  <c r="Q1162" i="1"/>
  <c r="P1162" i="1"/>
  <c r="S1161" i="1"/>
  <c r="Q1161" i="1"/>
  <c r="P1161" i="1"/>
  <c r="Q1160" i="1"/>
  <c r="S1160" i="1" s="1"/>
  <c r="P1160" i="1"/>
  <c r="Q1159" i="1"/>
  <c r="S1159" i="1" s="1"/>
  <c r="P1159" i="1"/>
  <c r="S1158" i="1"/>
  <c r="Q1158" i="1"/>
  <c r="P1158" i="1"/>
  <c r="Q1157" i="1"/>
  <c r="S1157" i="1" s="1"/>
  <c r="P1157" i="1"/>
  <c r="Q1156" i="1"/>
  <c r="S1156" i="1" s="1"/>
  <c r="P1156" i="1"/>
  <c r="Q1155" i="1"/>
  <c r="S1155" i="1" s="1"/>
  <c r="P1155" i="1"/>
  <c r="S1154" i="1"/>
  <c r="Q1154" i="1"/>
  <c r="P1154" i="1"/>
  <c r="Q1153" i="1"/>
  <c r="S1153" i="1" s="1"/>
  <c r="P1153" i="1"/>
  <c r="Q1152" i="1"/>
  <c r="S1152" i="1" s="1"/>
  <c r="P1152" i="1"/>
  <c r="Q1151" i="1"/>
  <c r="S1151" i="1" s="1"/>
  <c r="P1151" i="1"/>
  <c r="S1150" i="1"/>
  <c r="Q1150" i="1"/>
  <c r="P1150" i="1"/>
  <c r="Q1149" i="1"/>
  <c r="S1149" i="1" s="1"/>
  <c r="P1149" i="1"/>
  <c r="S1148" i="1"/>
  <c r="Q1148" i="1"/>
  <c r="P1148" i="1"/>
  <c r="Q1147" i="1"/>
  <c r="S1147" i="1" s="1"/>
  <c r="P1147" i="1"/>
  <c r="S1146" i="1"/>
  <c r="Q1146" i="1"/>
  <c r="P1146" i="1"/>
  <c r="S1145" i="1"/>
  <c r="Q1145" i="1"/>
  <c r="P1145" i="1"/>
  <c r="Q1144" i="1"/>
  <c r="S1144" i="1" s="1"/>
  <c r="P1144" i="1"/>
  <c r="Q1143" i="1"/>
  <c r="S1143" i="1" s="1"/>
  <c r="P1143" i="1"/>
  <c r="S1142" i="1"/>
  <c r="Q1142" i="1"/>
  <c r="P1142" i="1"/>
  <c r="Q1141" i="1"/>
  <c r="S1141" i="1" s="1"/>
  <c r="P1141" i="1"/>
  <c r="Q1140" i="1"/>
  <c r="S1140" i="1" s="1"/>
  <c r="P1140" i="1"/>
  <c r="Q1139" i="1"/>
  <c r="S1139" i="1" s="1"/>
  <c r="P1139" i="1"/>
  <c r="S1138" i="1"/>
  <c r="Q1138" i="1"/>
  <c r="P1138" i="1"/>
  <c r="Q1137" i="1"/>
  <c r="S1137" i="1" s="1"/>
  <c r="P1137" i="1"/>
  <c r="Q1136" i="1"/>
  <c r="S1136" i="1" s="1"/>
  <c r="P1136" i="1"/>
  <c r="Q1135" i="1"/>
  <c r="S1135" i="1" s="1"/>
  <c r="P1135" i="1"/>
  <c r="S1134" i="1"/>
  <c r="Q1134" i="1"/>
  <c r="P1134" i="1"/>
  <c r="Q1133" i="1"/>
  <c r="S1133" i="1" s="1"/>
  <c r="P1133" i="1"/>
  <c r="S1132" i="1"/>
  <c r="Q1132" i="1"/>
  <c r="P1132" i="1"/>
  <c r="Q1131" i="1"/>
  <c r="S1131" i="1" s="1"/>
  <c r="P1131" i="1"/>
  <c r="S1130" i="1"/>
  <c r="Q1130" i="1"/>
  <c r="P1130" i="1"/>
  <c r="S1129" i="1"/>
  <c r="Q1129" i="1"/>
  <c r="P1129" i="1"/>
  <c r="Q1128" i="1"/>
  <c r="S1128" i="1" s="1"/>
  <c r="P1128" i="1"/>
  <c r="Q1127" i="1"/>
  <c r="S1127" i="1" s="1"/>
  <c r="P1127" i="1"/>
  <c r="S1126" i="1"/>
  <c r="Q1126" i="1"/>
  <c r="P1126" i="1"/>
  <c r="Q1125" i="1"/>
  <c r="S1125" i="1" s="1"/>
  <c r="P1125" i="1"/>
  <c r="Q1124" i="1"/>
  <c r="S1124" i="1" s="1"/>
  <c r="P1124" i="1"/>
  <c r="Q1123" i="1"/>
  <c r="S1123" i="1" s="1"/>
  <c r="P1123" i="1"/>
  <c r="S1122" i="1"/>
  <c r="Q1122" i="1"/>
  <c r="P1122" i="1"/>
  <c r="Q1121" i="1"/>
  <c r="S1121" i="1" s="1"/>
  <c r="P1121" i="1"/>
  <c r="Q1120" i="1"/>
  <c r="S1120" i="1" s="1"/>
  <c r="P1120" i="1"/>
  <c r="Q1119" i="1"/>
  <c r="S1119" i="1" s="1"/>
  <c r="P1119" i="1"/>
  <c r="S1118" i="1"/>
  <c r="Q1118" i="1"/>
  <c r="P1118" i="1"/>
  <c r="Q1117" i="1"/>
  <c r="S1117" i="1" s="1"/>
  <c r="P1117" i="1"/>
  <c r="S1116" i="1"/>
  <c r="Q1116" i="1"/>
  <c r="P1116" i="1"/>
  <c r="Q1115" i="1"/>
  <c r="S1115" i="1" s="1"/>
  <c r="P1115" i="1"/>
  <c r="Q1114" i="1"/>
  <c r="S1114" i="1" s="1"/>
  <c r="P1114" i="1"/>
  <c r="S1113" i="1"/>
  <c r="Q1113" i="1"/>
  <c r="P1113" i="1"/>
  <c r="Q1112" i="1"/>
  <c r="S1112" i="1" s="1"/>
  <c r="P1112" i="1"/>
  <c r="Q1111" i="1"/>
  <c r="S1111" i="1" s="1"/>
  <c r="P1111" i="1"/>
  <c r="Q1110" i="1"/>
  <c r="S1110" i="1" s="1"/>
  <c r="P1110" i="1"/>
  <c r="S1109" i="1"/>
  <c r="Q1109" i="1"/>
  <c r="P1109" i="1"/>
  <c r="Q1108" i="1"/>
  <c r="S1108" i="1" s="1"/>
  <c r="P1108" i="1"/>
  <c r="Q1107" i="1"/>
  <c r="S1107" i="1" s="1"/>
  <c r="P1107" i="1"/>
  <c r="Q1106" i="1"/>
  <c r="S1106" i="1" s="1"/>
  <c r="P1106" i="1"/>
  <c r="S1105" i="1"/>
  <c r="Q1105" i="1"/>
  <c r="P1105" i="1"/>
  <c r="Q1104" i="1"/>
  <c r="S1104" i="1" s="1"/>
  <c r="P1104" i="1"/>
  <c r="Q1103" i="1"/>
  <c r="S1103" i="1" s="1"/>
  <c r="P1103" i="1"/>
  <c r="Q1102" i="1"/>
  <c r="S1102" i="1" s="1"/>
  <c r="P1102" i="1"/>
  <c r="S1101" i="1"/>
  <c r="Q1101" i="1"/>
  <c r="P1101" i="1"/>
  <c r="Q1100" i="1"/>
  <c r="S1100" i="1" s="1"/>
  <c r="P1100" i="1"/>
  <c r="Q1099" i="1"/>
  <c r="S1099" i="1" s="1"/>
  <c r="P1099" i="1"/>
  <c r="Q1098" i="1"/>
  <c r="S1098" i="1" s="1"/>
  <c r="P1098" i="1"/>
  <c r="S1097" i="1"/>
  <c r="Q1097" i="1"/>
  <c r="P1097" i="1"/>
  <c r="Q1096" i="1"/>
  <c r="S1096" i="1" s="1"/>
  <c r="P1096" i="1"/>
  <c r="Q1095" i="1"/>
  <c r="S1095" i="1" s="1"/>
  <c r="P1095" i="1"/>
  <c r="Q1094" i="1"/>
  <c r="S1094" i="1" s="1"/>
  <c r="P1094" i="1"/>
  <c r="S1093" i="1"/>
  <c r="Q1093" i="1"/>
  <c r="P1093" i="1"/>
  <c r="Q1092" i="1"/>
  <c r="S1092" i="1" s="1"/>
  <c r="P1092" i="1"/>
  <c r="Q1091" i="1"/>
  <c r="S1091" i="1" s="1"/>
  <c r="P1091" i="1"/>
  <c r="Q1090" i="1"/>
  <c r="S1090" i="1" s="1"/>
  <c r="P1090" i="1"/>
  <c r="S1089" i="1"/>
  <c r="Q1089" i="1"/>
  <c r="P1089" i="1"/>
  <c r="Q1088" i="1"/>
  <c r="S1088" i="1" s="1"/>
  <c r="P1088" i="1"/>
  <c r="Q1087" i="1"/>
  <c r="S1087" i="1" s="1"/>
  <c r="P1087" i="1"/>
  <c r="Q1086" i="1"/>
  <c r="S1086" i="1" s="1"/>
  <c r="P1086" i="1"/>
  <c r="S1085" i="1"/>
  <c r="Q1085" i="1"/>
  <c r="P1085" i="1"/>
  <c r="Q1084" i="1"/>
  <c r="S1084" i="1" s="1"/>
  <c r="P1084" i="1"/>
  <c r="Q1083" i="1"/>
  <c r="S1083" i="1" s="1"/>
  <c r="P1083" i="1"/>
  <c r="Q1082" i="1"/>
  <c r="S1082" i="1" s="1"/>
  <c r="P1082" i="1"/>
  <c r="S1081" i="1"/>
  <c r="Q1081" i="1"/>
  <c r="P1081" i="1"/>
  <c r="Q1080" i="1"/>
  <c r="S1080" i="1" s="1"/>
  <c r="P1080" i="1"/>
  <c r="Q1079" i="1"/>
  <c r="S1079" i="1" s="1"/>
  <c r="P1079" i="1"/>
  <c r="Q1078" i="1"/>
  <c r="S1078" i="1" s="1"/>
  <c r="P1078" i="1"/>
  <c r="S1077" i="1"/>
  <c r="Q1077" i="1"/>
  <c r="P1077" i="1"/>
  <c r="Q1076" i="1"/>
  <c r="S1076" i="1" s="1"/>
  <c r="P1076" i="1"/>
  <c r="Q1075" i="1"/>
  <c r="S1075" i="1" s="1"/>
  <c r="P1075" i="1"/>
  <c r="Q1074" i="1"/>
  <c r="S1074" i="1" s="1"/>
  <c r="P1074" i="1"/>
  <c r="S1073" i="1"/>
  <c r="Q1073" i="1"/>
  <c r="P1073" i="1"/>
  <c r="Q1072" i="1"/>
  <c r="S1072" i="1" s="1"/>
  <c r="P1072" i="1"/>
  <c r="Q1071" i="1"/>
  <c r="S1071" i="1" s="1"/>
  <c r="P1071" i="1"/>
  <c r="Q1070" i="1"/>
  <c r="S1070" i="1" s="1"/>
  <c r="P1070" i="1"/>
  <c r="S1069" i="1"/>
  <c r="Q1069" i="1"/>
  <c r="P1069" i="1"/>
  <c r="Q1068" i="1"/>
  <c r="S1068" i="1" s="1"/>
  <c r="P1068" i="1"/>
  <c r="Q1067" i="1"/>
  <c r="S1067" i="1" s="1"/>
  <c r="P1067" i="1"/>
  <c r="Q1066" i="1"/>
  <c r="S1066" i="1" s="1"/>
  <c r="P1066" i="1"/>
  <c r="S1065" i="1"/>
  <c r="Q1065" i="1"/>
  <c r="P1065" i="1"/>
  <c r="Q1064" i="1"/>
  <c r="S1064" i="1" s="1"/>
  <c r="P1064" i="1"/>
  <c r="Q1063" i="1"/>
  <c r="S1063" i="1" s="1"/>
  <c r="P1063" i="1"/>
  <c r="Q1062" i="1"/>
  <c r="S1062" i="1" s="1"/>
  <c r="P1062" i="1"/>
  <c r="S1061" i="1"/>
  <c r="Q1061" i="1"/>
  <c r="P1061" i="1"/>
  <c r="Q1060" i="1"/>
  <c r="S1060" i="1" s="1"/>
  <c r="P1060" i="1"/>
  <c r="Q1059" i="1"/>
  <c r="S1059" i="1" s="1"/>
  <c r="P1059" i="1"/>
  <c r="Q1058" i="1"/>
  <c r="S1058" i="1" s="1"/>
  <c r="P1058" i="1"/>
  <c r="S1057" i="1"/>
  <c r="Q1057" i="1"/>
  <c r="P1057" i="1"/>
  <c r="Q1056" i="1"/>
  <c r="S1056" i="1" s="1"/>
  <c r="P1056" i="1"/>
  <c r="Q1055" i="1"/>
  <c r="S1055" i="1" s="1"/>
  <c r="P1055" i="1"/>
  <c r="Q1054" i="1"/>
  <c r="S1054" i="1" s="1"/>
  <c r="P1054" i="1"/>
  <c r="S1053" i="1"/>
  <c r="Q1053" i="1"/>
  <c r="P1053" i="1"/>
  <c r="Q1052" i="1"/>
  <c r="S1052" i="1" s="1"/>
  <c r="P1052" i="1"/>
  <c r="Q1051" i="1"/>
  <c r="S1051" i="1" s="1"/>
  <c r="P1051" i="1"/>
  <c r="Q1050" i="1"/>
  <c r="S1050" i="1" s="1"/>
  <c r="P1050" i="1"/>
  <c r="S1049" i="1"/>
  <c r="Q1049" i="1"/>
  <c r="P1049" i="1"/>
  <c r="Q1048" i="1"/>
  <c r="S1048" i="1" s="1"/>
  <c r="P1048" i="1"/>
  <c r="Q1047" i="1"/>
  <c r="S1047" i="1" s="1"/>
  <c r="P1047" i="1"/>
  <c r="Q1046" i="1"/>
  <c r="S1046" i="1" s="1"/>
  <c r="P1046" i="1"/>
  <c r="S1045" i="1"/>
  <c r="Q1045" i="1"/>
  <c r="P1045" i="1"/>
  <c r="Q1044" i="1"/>
  <c r="S1044" i="1" s="1"/>
  <c r="P1044" i="1"/>
  <c r="Q1043" i="1"/>
  <c r="S1043" i="1" s="1"/>
  <c r="P1043" i="1"/>
  <c r="Q1042" i="1"/>
  <c r="S1042" i="1" s="1"/>
  <c r="P1042" i="1"/>
  <c r="S1041" i="1"/>
  <c r="Q1041" i="1"/>
  <c r="P1041" i="1"/>
  <c r="Q1040" i="1"/>
  <c r="S1040" i="1" s="1"/>
  <c r="P1040" i="1"/>
  <c r="Q1039" i="1"/>
  <c r="S1039" i="1" s="1"/>
  <c r="P1039" i="1"/>
  <c r="Q1038" i="1"/>
  <c r="S1038" i="1" s="1"/>
  <c r="P1038" i="1"/>
  <c r="S1037" i="1"/>
  <c r="Q1037" i="1"/>
  <c r="P1037" i="1"/>
  <c r="Q1036" i="1"/>
  <c r="S1036" i="1" s="1"/>
  <c r="P1036" i="1"/>
  <c r="Q1035" i="1"/>
  <c r="S1035" i="1" s="1"/>
  <c r="P1035" i="1"/>
  <c r="Q1034" i="1"/>
  <c r="S1034" i="1" s="1"/>
  <c r="P1034" i="1"/>
  <c r="S1033" i="1"/>
  <c r="Q1033" i="1"/>
  <c r="P1033" i="1"/>
  <c r="Q1032" i="1"/>
  <c r="S1032" i="1" s="1"/>
  <c r="P1032" i="1"/>
  <c r="Q1031" i="1"/>
  <c r="S1031" i="1" s="1"/>
  <c r="P1031" i="1"/>
  <c r="Q1030" i="1"/>
  <c r="S1030" i="1" s="1"/>
  <c r="P1030" i="1"/>
  <c r="S1029" i="1"/>
  <c r="Q1029" i="1"/>
  <c r="P1029" i="1"/>
  <c r="Q1028" i="1"/>
  <c r="S1028" i="1" s="1"/>
  <c r="P1028" i="1"/>
  <c r="Q1027" i="1"/>
  <c r="S1027" i="1" s="1"/>
  <c r="P1027" i="1"/>
  <c r="Q1026" i="1"/>
  <c r="S1026" i="1" s="1"/>
  <c r="P1026" i="1"/>
  <c r="S1025" i="1"/>
  <c r="Q1025" i="1"/>
  <c r="P1025" i="1"/>
  <c r="Q1024" i="1"/>
  <c r="S1024" i="1" s="1"/>
  <c r="P1024" i="1"/>
  <c r="Q1023" i="1"/>
  <c r="S1023" i="1" s="1"/>
  <c r="P1023" i="1"/>
  <c r="Q1022" i="1"/>
  <c r="S1022" i="1" s="1"/>
  <c r="P1022" i="1"/>
  <c r="S1021" i="1"/>
  <c r="Q1021" i="1"/>
  <c r="P1021" i="1"/>
  <c r="Q1020" i="1"/>
  <c r="S1020" i="1" s="1"/>
  <c r="P1020" i="1"/>
  <c r="Q1019" i="1"/>
  <c r="S1019" i="1" s="1"/>
  <c r="P1019" i="1"/>
  <c r="Q1018" i="1"/>
  <c r="S1018" i="1" s="1"/>
  <c r="P1018" i="1"/>
  <c r="S1017" i="1"/>
  <c r="Q1017" i="1"/>
  <c r="P1017" i="1"/>
  <c r="Q1016" i="1"/>
  <c r="S1016" i="1" s="1"/>
  <c r="P1016" i="1"/>
  <c r="Q1015" i="1"/>
  <c r="S1015" i="1" s="1"/>
  <c r="P1015" i="1"/>
  <c r="Q1014" i="1"/>
  <c r="S1014" i="1" s="1"/>
  <c r="P1014" i="1"/>
  <c r="S1013" i="1"/>
  <c r="Q1013" i="1"/>
  <c r="P1013" i="1"/>
  <c r="Q1012" i="1"/>
  <c r="S1012" i="1" s="1"/>
  <c r="P1012" i="1"/>
  <c r="Q1011" i="1"/>
  <c r="S1011" i="1" s="1"/>
  <c r="P1011" i="1"/>
  <c r="Q1010" i="1"/>
  <c r="S1010" i="1" s="1"/>
  <c r="P1010" i="1"/>
  <c r="S1009" i="1"/>
  <c r="Q1009" i="1"/>
  <c r="P1009" i="1"/>
  <c r="Q1008" i="1"/>
  <c r="S1008" i="1" s="1"/>
  <c r="P1008" i="1"/>
  <c r="Q1007" i="1"/>
  <c r="S1007" i="1" s="1"/>
  <c r="P1007" i="1"/>
  <c r="Q1006" i="1"/>
  <c r="S1006" i="1" s="1"/>
  <c r="P1006" i="1"/>
  <c r="S1005" i="1"/>
  <c r="Q1005" i="1"/>
  <c r="P1005" i="1"/>
  <c r="Q1004" i="1"/>
  <c r="S1004" i="1" s="1"/>
  <c r="P1004" i="1"/>
  <c r="Q1003" i="1"/>
  <c r="S1003" i="1" s="1"/>
  <c r="P1003" i="1"/>
  <c r="Q1002" i="1"/>
  <c r="S1002" i="1" s="1"/>
  <c r="P1002" i="1"/>
  <c r="S1001" i="1"/>
  <c r="Q1001" i="1"/>
  <c r="P1001" i="1"/>
  <c r="Q1000" i="1"/>
  <c r="S1000" i="1" s="1"/>
  <c r="P1000" i="1"/>
  <c r="Q999" i="1"/>
  <c r="S999" i="1" s="1"/>
  <c r="P999" i="1"/>
  <c r="Q998" i="1"/>
  <c r="S998" i="1" s="1"/>
  <c r="P998" i="1"/>
  <c r="S997" i="1"/>
  <c r="Q997" i="1"/>
  <c r="P997" i="1"/>
  <c r="Q996" i="1"/>
  <c r="S996" i="1" s="1"/>
  <c r="P996" i="1"/>
  <c r="Q995" i="1"/>
  <c r="S995" i="1" s="1"/>
  <c r="P995" i="1"/>
  <c r="Q994" i="1"/>
  <c r="S994" i="1" s="1"/>
  <c r="P994" i="1"/>
  <c r="S993" i="1"/>
  <c r="Q993" i="1"/>
  <c r="P993" i="1"/>
  <c r="Q992" i="1"/>
  <c r="S992" i="1" s="1"/>
  <c r="P992" i="1"/>
  <c r="Q991" i="1"/>
  <c r="S991" i="1" s="1"/>
  <c r="P991" i="1"/>
  <c r="Q990" i="1"/>
  <c r="S990" i="1" s="1"/>
  <c r="P990" i="1"/>
  <c r="S989" i="1"/>
  <c r="Q989" i="1"/>
  <c r="P989" i="1"/>
  <c r="S988" i="1"/>
  <c r="Q988" i="1"/>
  <c r="P988" i="1"/>
  <c r="Q987" i="1"/>
  <c r="S987" i="1" s="1"/>
  <c r="P987" i="1"/>
  <c r="Q986" i="1"/>
  <c r="S986" i="1" s="1"/>
  <c r="P986" i="1"/>
  <c r="S985" i="1"/>
  <c r="Q985" i="1"/>
  <c r="P985" i="1"/>
  <c r="Q984" i="1"/>
  <c r="S984" i="1" s="1"/>
  <c r="P984" i="1"/>
  <c r="Q983" i="1"/>
  <c r="S983" i="1" s="1"/>
  <c r="P983" i="1"/>
  <c r="Q982" i="1"/>
  <c r="S982" i="1" s="1"/>
  <c r="P982" i="1"/>
  <c r="S981" i="1"/>
  <c r="Q981" i="1"/>
  <c r="P981" i="1"/>
  <c r="S980" i="1"/>
  <c r="Q980" i="1"/>
  <c r="P980" i="1"/>
  <c r="Q979" i="1"/>
  <c r="S979" i="1" s="1"/>
  <c r="P979" i="1"/>
  <c r="Q978" i="1"/>
  <c r="S978" i="1" s="1"/>
  <c r="P978" i="1"/>
  <c r="S977" i="1"/>
  <c r="Q977" i="1"/>
  <c r="P977" i="1"/>
  <c r="Q976" i="1"/>
  <c r="S976" i="1" s="1"/>
  <c r="P976" i="1"/>
  <c r="Q975" i="1"/>
  <c r="S975" i="1" s="1"/>
  <c r="P975" i="1"/>
  <c r="Q974" i="1"/>
  <c r="S974" i="1" s="1"/>
  <c r="P974" i="1"/>
  <c r="S973" i="1"/>
  <c r="Q973" i="1"/>
  <c r="P973" i="1"/>
  <c r="S972" i="1"/>
  <c r="Q972" i="1"/>
  <c r="P972" i="1"/>
  <c r="Q971" i="1"/>
  <c r="S971" i="1" s="1"/>
  <c r="P971" i="1"/>
  <c r="Q970" i="1"/>
  <c r="S970" i="1" s="1"/>
  <c r="P970" i="1"/>
  <c r="S969" i="1"/>
  <c r="Q969" i="1"/>
  <c r="P969" i="1"/>
  <c r="Q968" i="1"/>
  <c r="S968" i="1" s="1"/>
  <c r="P968" i="1"/>
  <c r="Q967" i="1"/>
  <c r="S967" i="1" s="1"/>
  <c r="P967" i="1"/>
  <c r="Q966" i="1"/>
  <c r="S966" i="1" s="1"/>
  <c r="P966" i="1"/>
  <c r="S965" i="1"/>
  <c r="Q965" i="1"/>
  <c r="P965" i="1"/>
  <c r="S964" i="1"/>
  <c r="Q964" i="1"/>
  <c r="P964" i="1"/>
  <c r="Q963" i="1"/>
  <c r="S963" i="1" s="1"/>
  <c r="P963" i="1"/>
  <c r="Q962" i="1"/>
  <c r="S962" i="1" s="1"/>
  <c r="P962" i="1"/>
  <c r="S961" i="1"/>
  <c r="Q961" i="1"/>
  <c r="P961" i="1"/>
  <c r="Q960" i="1"/>
  <c r="S960" i="1" s="1"/>
  <c r="P960" i="1"/>
  <c r="Q959" i="1"/>
  <c r="S959" i="1" s="1"/>
  <c r="P959" i="1"/>
  <c r="Q958" i="1"/>
  <c r="S958" i="1" s="1"/>
  <c r="P958" i="1"/>
  <c r="S957" i="1"/>
  <c r="Q957" i="1"/>
  <c r="P957" i="1"/>
  <c r="S956" i="1"/>
  <c r="Q956" i="1"/>
  <c r="P956" i="1"/>
  <c r="Q955" i="1"/>
  <c r="S955" i="1" s="1"/>
  <c r="P955" i="1"/>
  <c r="Q954" i="1"/>
  <c r="S954" i="1" s="1"/>
  <c r="P954" i="1"/>
  <c r="S953" i="1"/>
  <c r="Q953" i="1"/>
  <c r="P953" i="1"/>
  <c r="Q952" i="1"/>
  <c r="S952" i="1" s="1"/>
  <c r="P952" i="1"/>
  <c r="Q951" i="1"/>
  <c r="S951" i="1" s="1"/>
  <c r="P951" i="1"/>
  <c r="Q950" i="1"/>
  <c r="S950" i="1" s="1"/>
  <c r="P950" i="1"/>
  <c r="S949" i="1"/>
  <c r="Q949" i="1"/>
  <c r="P949" i="1"/>
  <c r="S948" i="1"/>
  <c r="Q948" i="1"/>
  <c r="P948" i="1"/>
  <c r="Q947" i="1"/>
  <c r="S947" i="1" s="1"/>
  <c r="P947" i="1"/>
  <c r="Q946" i="1"/>
  <c r="S946" i="1" s="1"/>
  <c r="P946" i="1"/>
  <c r="S945" i="1"/>
  <c r="Q945" i="1"/>
  <c r="P945" i="1"/>
  <c r="Q944" i="1"/>
  <c r="S944" i="1" s="1"/>
  <c r="P944" i="1"/>
  <c r="Q943" i="1"/>
  <c r="S943" i="1" s="1"/>
  <c r="P943" i="1"/>
  <c r="Q942" i="1"/>
  <c r="S942" i="1" s="1"/>
  <c r="P942" i="1"/>
  <c r="S941" i="1"/>
  <c r="Q941" i="1"/>
  <c r="P941" i="1"/>
  <c r="S940" i="1"/>
  <c r="Q940" i="1"/>
  <c r="P940" i="1"/>
  <c r="Q939" i="1"/>
  <c r="S939" i="1" s="1"/>
  <c r="P939" i="1"/>
  <c r="Q938" i="1"/>
  <c r="S938" i="1" s="1"/>
  <c r="P938" i="1"/>
  <c r="S937" i="1"/>
  <c r="Q937" i="1"/>
  <c r="P937" i="1"/>
  <c r="Q936" i="1"/>
  <c r="S936" i="1" s="1"/>
  <c r="P936" i="1"/>
  <c r="Q935" i="1"/>
  <c r="S935" i="1" s="1"/>
  <c r="P935" i="1"/>
  <c r="Q934" i="1"/>
  <c r="S934" i="1" s="1"/>
  <c r="P934" i="1"/>
  <c r="S933" i="1"/>
  <c r="Q933" i="1"/>
  <c r="P933" i="1"/>
  <c r="S932" i="1"/>
  <c r="Q932" i="1"/>
  <c r="P932" i="1"/>
  <c r="Q931" i="1"/>
  <c r="S931" i="1" s="1"/>
  <c r="P931" i="1"/>
  <c r="Q930" i="1"/>
  <c r="S930" i="1" s="1"/>
  <c r="P930" i="1"/>
  <c r="S929" i="1"/>
  <c r="Q929" i="1"/>
  <c r="P929" i="1"/>
  <c r="Q928" i="1"/>
  <c r="S928" i="1" s="1"/>
  <c r="P928" i="1"/>
  <c r="Q927" i="1"/>
  <c r="S927" i="1" s="1"/>
  <c r="P927" i="1"/>
  <c r="Q926" i="1"/>
  <c r="S926" i="1" s="1"/>
  <c r="P926" i="1"/>
  <c r="S925" i="1"/>
  <c r="Q925" i="1"/>
  <c r="P925" i="1"/>
  <c r="S924" i="1"/>
  <c r="Q924" i="1"/>
  <c r="P924" i="1"/>
  <c r="Q923" i="1"/>
  <c r="S923" i="1" s="1"/>
  <c r="P923" i="1"/>
  <c r="Q922" i="1"/>
  <c r="S922" i="1" s="1"/>
  <c r="P922" i="1"/>
  <c r="S921" i="1"/>
  <c r="Q921" i="1"/>
  <c r="P921" i="1"/>
  <c r="Q920" i="1"/>
  <c r="S920" i="1" s="1"/>
  <c r="P920" i="1"/>
  <c r="Q919" i="1"/>
  <c r="S919" i="1" s="1"/>
  <c r="P919" i="1"/>
  <c r="Q918" i="1"/>
  <c r="S918" i="1" s="1"/>
  <c r="P918" i="1"/>
  <c r="S917" i="1"/>
  <c r="Q917" i="1"/>
  <c r="P917" i="1"/>
  <c r="S916" i="1"/>
  <c r="Q916" i="1"/>
  <c r="P916" i="1"/>
  <c r="Q915" i="1"/>
  <c r="S915" i="1" s="1"/>
  <c r="P915" i="1"/>
  <c r="Q914" i="1"/>
  <c r="S914" i="1" s="1"/>
  <c r="P914" i="1"/>
  <c r="S913" i="1"/>
  <c r="Q913" i="1"/>
  <c r="P913" i="1"/>
  <c r="Q912" i="1"/>
  <c r="S912" i="1" s="1"/>
  <c r="P912" i="1"/>
  <c r="Q911" i="1"/>
  <c r="S911" i="1" s="1"/>
  <c r="P911" i="1"/>
  <c r="Q910" i="1"/>
  <c r="S910" i="1" s="1"/>
  <c r="P910" i="1"/>
  <c r="S909" i="1"/>
  <c r="Q909" i="1"/>
  <c r="P909" i="1"/>
  <c r="S908" i="1"/>
  <c r="Q908" i="1"/>
  <c r="P908" i="1"/>
  <c r="Q907" i="1"/>
  <c r="S907" i="1" s="1"/>
  <c r="P907" i="1"/>
  <c r="Q906" i="1"/>
  <c r="S906" i="1" s="1"/>
  <c r="P906" i="1"/>
  <c r="S905" i="1"/>
  <c r="Q905" i="1"/>
  <c r="P905" i="1"/>
  <c r="Q904" i="1"/>
  <c r="S904" i="1" s="1"/>
  <c r="P904" i="1"/>
  <c r="Q903" i="1"/>
  <c r="S903" i="1" s="1"/>
  <c r="P903" i="1"/>
  <c r="Q902" i="1"/>
  <c r="S902" i="1" s="1"/>
  <c r="P902" i="1"/>
  <c r="S901" i="1"/>
  <c r="Q901" i="1"/>
  <c r="P901" i="1"/>
  <c r="S900" i="1"/>
  <c r="Q900" i="1"/>
  <c r="P900" i="1"/>
  <c r="Q899" i="1"/>
  <c r="S899" i="1" s="1"/>
  <c r="P899" i="1"/>
  <c r="Q898" i="1"/>
  <c r="S898" i="1" s="1"/>
  <c r="P898" i="1"/>
  <c r="S897" i="1"/>
  <c r="Q897" i="1"/>
  <c r="P897" i="1"/>
  <c r="Q896" i="1"/>
  <c r="S896" i="1" s="1"/>
  <c r="P896" i="1"/>
  <c r="Q895" i="1"/>
  <c r="S895" i="1" s="1"/>
  <c r="P895" i="1"/>
  <c r="Q894" i="1"/>
  <c r="S894" i="1" s="1"/>
  <c r="P894" i="1"/>
  <c r="S893" i="1"/>
  <c r="Q893" i="1"/>
  <c r="P893" i="1"/>
  <c r="Q892" i="1"/>
  <c r="S892" i="1" s="1"/>
  <c r="P892" i="1"/>
  <c r="Q891" i="1"/>
  <c r="S891" i="1" s="1"/>
  <c r="P891" i="1"/>
  <c r="Q890" i="1"/>
  <c r="S890" i="1" s="1"/>
  <c r="P890" i="1"/>
  <c r="S889" i="1"/>
  <c r="Q889" i="1"/>
  <c r="P889" i="1"/>
  <c r="Q888" i="1"/>
  <c r="S888" i="1" s="1"/>
  <c r="P888" i="1"/>
  <c r="Q887" i="1"/>
  <c r="S887" i="1" s="1"/>
  <c r="P887" i="1"/>
  <c r="Q886" i="1"/>
  <c r="S886" i="1" s="1"/>
  <c r="P886" i="1"/>
  <c r="S885" i="1"/>
  <c r="Q885" i="1"/>
  <c r="P885" i="1"/>
  <c r="Q884" i="1"/>
  <c r="S884" i="1" s="1"/>
  <c r="P884" i="1"/>
  <c r="Q883" i="1"/>
  <c r="S883" i="1" s="1"/>
  <c r="P883" i="1"/>
  <c r="Q882" i="1"/>
  <c r="S882" i="1" s="1"/>
  <c r="P882" i="1"/>
  <c r="S881" i="1"/>
  <c r="Q881" i="1"/>
  <c r="P881" i="1"/>
  <c r="Q880" i="1"/>
  <c r="S880" i="1" s="1"/>
  <c r="P880" i="1"/>
  <c r="Q879" i="1"/>
  <c r="S879" i="1" s="1"/>
  <c r="P879" i="1"/>
  <c r="Q878" i="1"/>
  <c r="S878" i="1" s="1"/>
  <c r="P878" i="1"/>
  <c r="S877" i="1"/>
  <c r="Q877" i="1"/>
  <c r="P877" i="1"/>
  <c r="Q876" i="1"/>
  <c r="S876" i="1" s="1"/>
  <c r="P876" i="1"/>
  <c r="Q875" i="1"/>
  <c r="S875" i="1" s="1"/>
  <c r="P875" i="1"/>
  <c r="Q874" i="1"/>
  <c r="S874" i="1" s="1"/>
  <c r="P874" i="1"/>
  <c r="S873" i="1"/>
  <c r="Q873" i="1"/>
  <c r="P873" i="1"/>
  <c r="Q872" i="1"/>
  <c r="S872" i="1" s="1"/>
  <c r="P872" i="1"/>
  <c r="Q871" i="1"/>
  <c r="S871" i="1" s="1"/>
  <c r="P871" i="1"/>
  <c r="Q870" i="1"/>
  <c r="S870" i="1" s="1"/>
  <c r="P870" i="1"/>
  <c r="S869" i="1"/>
  <c r="Q869" i="1"/>
  <c r="P869" i="1"/>
  <c r="Q868" i="1"/>
  <c r="S868" i="1" s="1"/>
  <c r="P868" i="1"/>
  <c r="Q867" i="1"/>
  <c r="S867" i="1" s="1"/>
  <c r="P867" i="1"/>
  <c r="Q866" i="1"/>
  <c r="S866" i="1" s="1"/>
  <c r="P866" i="1"/>
  <c r="S865" i="1"/>
  <c r="Q865" i="1"/>
  <c r="P865" i="1"/>
  <c r="Q864" i="1"/>
  <c r="S864" i="1" s="1"/>
  <c r="P864" i="1"/>
  <c r="Q863" i="1"/>
  <c r="S863" i="1" s="1"/>
  <c r="P863" i="1"/>
  <c r="Q862" i="1"/>
  <c r="S862" i="1" s="1"/>
  <c r="P862" i="1"/>
  <c r="S861" i="1"/>
  <c r="Q861" i="1"/>
  <c r="P861" i="1"/>
  <c r="Q860" i="1"/>
  <c r="S860" i="1" s="1"/>
  <c r="P860" i="1"/>
  <c r="Q859" i="1"/>
  <c r="S859" i="1" s="1"/>
  <c r="P859" i="1"/>
  <c r="Q858" i="1"/>
  <c r="S858" i="1" s="1"/>
  <c r="P858" i="1"/>
  <c r="S857" i="1"/>
  <c r="Q857" i="1"/>
  <c r="P857" i="1"/>
  <c r="Q856" i="1"/>
  <c r="S856" i="1" s="1"/>
  <c r="P856" i="1"/>
  <c r="Q855" i="1"/>
  <c r="S855" i="1" s="1"/>
  <c r="P855" i="1"/>
  <c r="Q854" i="1"/>
  <c r="S854" i="1" s="1"/>
  <c r="P854" i="1"/>
  <c r="S853" i="1"/>
  <c r="Q853" i="1"/>
  <c r="P853" i="1"/>
  <c r="Q852" i="1"/>
  <c r="S852" i="1" s="1"/>
  <c r="P852" i="1"/>
  <c r="Q851" i="1"/>
  <c r="S851" i="1" s="1"/>
  <c r="P851" i="1"/>
  <c r="Q850" i="1"/>
  <c r="S850" i="1" s="1"/>
  <c r="P850" i="1"/>
  <c r="S849" i="1"/>
  <c r="Q849" i="1"/>
  <c r="P849" i="1"/>
  <c r="Q848" i="1"/>
  <c r="S848" i="1" s="1"/>
  <c r="P848" i="1"/>
  <c r="Q847" i="1"/>
  <c r="S847" i="1" s="1"/>
  <c r="P847" i="1"/>
  <c r="Q846" i="1"/>
  <c r="S846" i="1" s="1"/>
  <c r="P846" i="1"/>
  <c r="S845" i="1"/>
  <c r="Q845" i="1"/>
  <c r="P845" i="1"/>
  <c r="Q844" i="1"/>
  <c r="S844" i="1" s="1"/>
  <c r="P844" i="1"/>
  <c r="Q843" i="1"/>
  <c r="S843" i="1" s="1"/>
  <c r="P843" i="1"/>
  <c r="Q842" i="1"/>
  <c r="S842" i="1" s="1"/>
  <c r="P842" i="1"/>
  <c r="S841" i="1"/>
  <c r="Q841" i="1"/>
  <c r="P841" i="1"/>
  <c r="Q840" i="1"/>
  <c r="S840" i="1" s="1"/>
  <c r="P840" i="1"/>
  <c r="Q839" i="1"/>
  <c r="S839" i="1" s="1"/>
  <c r="P839" i="1"/>
  <c r="Q838" i="1"/>
  <c r="S838" i="1" s="1"/>
  <c r="P838" i="1"/>
  <c r="S837" i="1"/>
  <c r="Q837" i="1"/>
  <c r="P837" i="1"/>
  <c r="Q836" i="1"/>
  <c r="S836" i="1" s="1"/>
  <c r="P836" i="1"/>
  <c r="Q835" i="1"/>
  <c r="S835" i="1" s="1"/>
  <c r="P835" i="1"/>
  <c r="Q834" i="1"/>
  <c r="S834" i="1" s="1"/>
  <c r="P834" i="1"/>
  <c r="S833" i="1"/>
  <c r="Q833" i="1"/>
  <c r="P833" i="1"/>
  <c r="Q832" i="1"/>
  <c r="S832" i="1" s="1"/>
  <c r="P832" i="1"/>
  <c r="Q831" i="1"/>
  <c r="S831" i="1" s="1"/>
  <c r="P831" i="1"/>
  <c r="Q830" i="1"/>
  <c r="S830" i="1" s="1"/>
  <c r="P830" i="1"/>
  <c r="S829" i="1"/>
  <c r="Q829" i="1"/>
  <c r="P829" i="1"/>
  <c r="Q828" i="1"/>
  <c r="S828" i="1" s="1"/>
  <c r="P828" i="1"/>
  <c r="S827" i="1"/>
  <c r="Q827" i="1"/>
  <c r="P827" i="1"/>
  <c r="Q826" i="1"/>
  <c r="S826" i="1" s="1"/>
  <c r="P826" i="1"/>
  <c r="S825" i="1"/>
  <c r="Q825" i="1"/>
  <c r="P825" i="1"/>
  <c r="S824" i="1"/>
  <c r="Q824" i="1"/>
  <c r="P824" i="1"/>
  <c r="Q823" i="1"/>
  <c r="S823" i="1" s="1"/>
  <c r="P823" i="1"/>
  <c r="Q822" i="1"/>
  <c r="S822" i="1" s="1"/>
  <c r="P822" i="1"/>
  <c r="S821" i="1"/>
  <c r="Q821" i="1"/>
  <c r="P821" i="1"/>
  <c r="Q820" i="1"/>
  <c r="S820" i="1" s="1"/>
  <c r="P820" i="1"/>
  <c r="S819" i="1"/>
  <c r="Q819" i="1"/>
  <c r="P819" i="1"/>
  <c r="Q818" i="1"/>
  <c r="S818" i="1" s="1"/>
  <c r="P818" i="1"/>
  <c r="S817" i="1"/>
  <c r="Q817" i="1"/>
  <c r="P817" i="1"/>
  <c r="Q816" i="1"/>
  <c r="S816" i="1" s="1"/>
  <c r="P816" i="1"/>
  <c r="S815" i="1"/>
  <c r="Q815" i="1"/>
  <c r="P815" i="1"/>
  <c r="Q814" i="1"/>
  <c r="S814" i="1" s="1"/>
  <c r="P814" i="1"/>
  <c r="S813" i="1"/>
  <c r="Q813" i="1"/>
  <c r="P813" i="1"/>
  <c r="Q812" i="1"/>
  <c r="S812" i="1" s="1"/>
  <c r="P812" i="1"/>
  <c r="S811" i="1"/>
  <c r="Q811" i="1"/>
  <c r="P811" i="1"/>
  <c r="Q810" i="1"/>
  <c r="S810" i="1" s="1"/>
  <c r="P810" i="1"/>
  <c r="S809" i="1"/>
  <c r="Q809" i="1"/>
  <c r="P809" i="1"/>
  <c r="Q808" i="1"/>
  <c r="S808" i="1" s="1"/>
  <c r="P808" i="1"/>
  <c r="S807" i="1"/>
  <c r="Q807" i="1"/>
  <c r="P807" i="1"/>
  <c r="Q806" i="1"/>
  <c r="S806" i="1" s="1"/>
  <c r="P806" i="1"/>
  <c r="S805" i="1"/>
  <c r="Q805" i="1"/>
  <c r="P805" i="1"/>
  <c r="Q804" i="1"/>
  <c r="S804" i="1" s="1"/>
  <c r="P804" i="1"/>
  <c r="S803" i="1"/>
  <c r="Q803" i="1"/>
  <c r="P803" i="1"/>
  <c r="Q802" i="1"/>
  <c r="S802" i="1" s="1"/>
  <c r="P802" i="1"/>
  <c r="S801" i="1"/>
  <c r="Q801" i="1"/>
  <c r="P801" i="1"/>
  <c r="Q800" i="1"/>
  <c r="S800" i="1" s="1"/>
  <c r="P800" i="1"/>
  <c r="S799" i="1"/>
  <c r="Q799" i="1"/>
  <c r="P799" i="1"/>
  <c r="Q798" i="1"/>
  <c r="S798" i="1" s="1"/>
  <c r="P798" i="1"/>
  <c r="S797" i="1"/>
  <c r="Q797" i="1"/>
  <c r="P797" i="1"/>
  <c r="Q796" i="1"/>
  <c r="S796" i="1" s="1"/>
  <c r="P796" i="1"/>
  <c r="S795" i="1"/>
  <c r="Q795" i="1"/>
  <c r="P795" i="1"/>
  <c r="Q794" i="1"/>
  <c r="S794" i="1" s="1"/>
  <c r="P794" i="1"/>
  <c r="S793" i="1"/>
  <c r="Q793" i="1"/>
  <c r="P793" i="1"/>
  <c r="Q792" i="1"/>
  <c r="S792" i="1" s="1"/>
  <c r="P792" i="1"/>
  <c r="S791" i="1"/>
  <c r="Q791" i="1"/>
  <c r="P791" i="1"/>
  <c r="Q790" i="1"/>
  <c r="S790" i="1" s="1"/>
  <c r="P790" i="1"/>
  <c r="S789" i="1"/>
  <c r="Q789" i="1"/>
  <c r="P789" i="1"/>
  <c r="Q788" i="1"/>
  <c r="S788" i="1" s="1"/>
  <c r="P788" i="1"/>
  <c r="S787" i="1"/>
  <c r="Q787" i="1"/>
  <c r="P787" i="1"/>
  <c r="Q786" i="1"/>
  <c r="S786" i="1" s="1"/>
  <c r="P786" i="1"/>
  <c r="S785" i="1"/>
  <c r="Q785" i="1"/>
  <c r="P785" i="1"/>
  <c r="Q784" i="1"/>
  <c r="S784" i="1" s="1"/>
  <c r="P784" i="1"/>
  <c r="S783" i="1"/>
  <c r="Q783" i="1"/>
  <c r="P783" i="1"/>
  <c r="Q782" i="1"/>
  <c r="S782" i="1" s="1"/>
  <c r="P782" i="1"/>
  <c r="S781" i="1"/>
  <c r="Q781" i="1"/>
  <c r="P781" i="1"/>
  <c r="Q780" i="1"/>
  <c r="S780" i="1" s="1"/>
  <c r="P780" i="1"/>
  <c r="S779" i="1"/>
  <c r="Q779" i="1"/>
  <c r="P779" i="1"/>
  <c r="Q778" i="1"/>
  <c r="S778" i="1" s="1"/>
  <c r="P778" i="1"/>
  <c r="S777" i="1"/>
  <c r="Q777" i="1"/>
  <c r="P777" i="1"/>
  <c r="Q776" i="1"/>
  <c r="S776" i="1" s="1"/>
  <c r="P776" i="1"/>
  <c r="S775" i="1"/>
  <c r="Q775" i="1"/>
  <c r="P775" i="1"/>
  <c r="Q774" i="1"/>
  <c r="S774" i="1" s="1"/>
  <c r="P774" i="1"/>
  <c r="S773" i="1"/>
  <c r="Q773" i="1"/>
  <c r="P773" i="1"/>
  <c r="Q772" i="1"/>
  <c r="S772" i="1" s="1"/>
  <c r="P772" i="1"/>
  <c r="S771" i="1"/>
  <c r="Q771" i="1"/>
  <c r="P771" i="1"/>
  <c r="Q770" i="1"/>
  <c r="S770" i="1" s="1"/>
  <c r="P770" i="1"/>
  <c r="S769" i="1"/>
  <c r="Q769" i="1"/>
  <c r="P769" i="1"/>
  <c r="Q768" i="1"/>
  <c r="S768" i="1" s="1"/>
  <c r="P768" i="1"/>
  <c r="S767" i="1"/>
  <c r="Q767" i="1"/>
  <c r="P767" i="1"/>
  <c r="Q766" i="1"/>
  <c r="S766" i="1" s="1"/>
  <c r="P766" i="1"/>
  <c r="S765" i="1"/>
  <c r="Q765" i="1"/>
  <c r="P765" i="1"/>
  <c r="Q764" i="1"/>
  <c r="S764" i="1" s="1"/>
  <c r="P764" i="1"/>
  <c r="S763" i="1"/>
  <c r="Q763" i="1"/>
  <c r="P763" i="1"/>
  <c r="Q762" i="1"/>
  <c r="S762" i="1" s="1"/>
  <c r="P762" i="1"/>
  <c r="S761" i="1"/>
  <c r="Q761" i="1"/>
  <c r="P761" i="1"/>
  <c r="Q760" i="1"/>
  <c r="S760" i="1" s="1"/>
  <c r="P760" i="1"/>
  <c r="S759" i="1"/>
  <c r="Q759" i="1"/>
  <c r="P759" i="1"/>
  <c r="Q758" i="1"/>
  <c r="S758" i="1" s="1"/>
  <c r="P758" i="1"/>
  <c r="S757" i="1"/>
  <c r="Q757" i="1"/>
  <c r="P757" i="1"/>
  <c r="Q756" i="1"/>
  <c r="S756" i="1" s="1"/>
  <c r="P756" i="1"/>
  <c r="S755" i="1"/>
  <c r="Q755" i="1"/>
  <c r="P755" i="1"/>
  <c r="Q754" i="1"/>
  <c r="S754" i="1" s="1"/>
  <c r="P754" i="1"/>
  <c r="S753" i="1"/>
  <c r="Q753" i="1"/>
  <c r="P753" i="1"/>
  <c r="Q752" i="1"/>
  <c r="S752" i="1" s="1"/>
  <c r="P752" i="1"/>
  <c r="S751" i="1"/>
  <c r="Q751" i="1"/>
  <c r="P751" i="1"/>
  <c r="Q750" i="1"/>
  <c r="S750" i="1" s="1"/>
  <c r="P750" i="1"/>
  <c r="S749" i="1"/>
  <c r="Q749" i="1"/>
  <c r="P749" i="1"/>
  <c r="Q748" i="1"/>
  <c r="S748" i="1" s="1"/>
  <c r="P748" i="1"/>
  <c r="S747" i="1"/>
  <c r="Q747" i="1"/>
  <c r="P747" i="1"/>
  <c r="Q746" i="1"/>
  <c r="S746" i="1" s="1"/>
  <c r="P746" i="1"/>
  <c r="S745" i="1"/>
  <c r="Q745" i="1"/>
  <c r="P745" i="1"/>
  <c r="Q744" i="1"/>
  <c r="S744" i="1" s="1"/>
  <c r="P744" i="1"/>
  <c r="S743" i="1"/>
  <c r="Q743" i="1"/>
  <c r="P743" i="1"/>
  <c r="Q742" i="1"/>
  <c r="S742" i="1" s="1"/>
  <c r="P742" i="1"/>
  <c r="S741" i="1"/>
  <c r="Q741" i="1"/>
  <c r="P741" i="1"/>
  <c r="Q740" i="1"/>
  <c r="S740" i="1" s="1"/>
  <c r="P740" i="1"/>
  <c r="S739" i="1"/>
  <c r="Q739" i="1"/>
  <c r="P739" i="1"/>
  <c r="Q738" i="1"/>
  <c r="S738" i="1" s="1"/>
  <c r="P738" i="1"/>
  <c r="S737" i="1"/>
  <c r="Q737" i="1"/>
  <c r="P737" i="1"/>
  <c r="Q736" i="1"/>
  <c r="S736" i="1" s="1"/>
  <c r="P736" i="1"/>
  <c r="S735" i="1"/>
  <c r="Q735" i="1"/>
  <c r="P735" i="1"/>
  <c r="Q734" i="1"/>
  <c r="S734" i="1" s="1"/>
  <c r="P734" i="1"/>
  <c r="S733" i="1"/>
  <c r="Q733" i="1"/>
  <c r="P733" i="1"/>
  <c r="Q732" i="1"/>
  <c r="S732" i="1" s="1"/>
  <c r="P732" i="1"/>
  <c r="S731" i="1"/>
  <c r="Q731" i="1"/>
  <c r="P731" i="1"/>
  <c r="Q730" i="1"/>
  <c r="S730" i="1" s="1"/>
  <c r="P730" i="1"/>
  <c r="S729" i="1"/>
  <c r="Q729" i="1"/>
  <c r="P729" i="1"/>
  <c r="Q728" i="1"/>
  <c r="S728" i="1" s="1"/>
  <c r="P728" i="1"/>
  <c r="S727" i="1"/>
  <c r="Q727" i="1"/>
  <c r="P727" i="1"/>
  <c r="Q726" i="1"/>
  <c r="S726" i="1" s="1"/>
  <c r="P726" i="1"/>
  <c r="S725" i="1"/>
  <c r="Q725" i="1"/>
  <c r="P725" i="1"/>
  <c r="Q724" i="1"/>
  <c r="S724" i="1" s="1"/>
  <c r="P724" i="1"/>
  <c r="S723" i="1"/>
  <c r="Q723" i="1"/>
  <c r="P723" i="1"/>
  <c r="Q722" i="1"/>
  <c r="S722" i="1" s="1"/>
  <c r="P722" i="1"/>
  <c r="S721" i="1"/>
  <c r="Q721" i="1"/>
  <c r="P721" i="1"/>
  <c r="Q720" i="1"/>
  <c r="S720" i="1" s="1"/>
  <c r="P720" i="1"/>
  <c r="S719" i="1"/>
  <c r="Q719" i="1"/>
  <c r="P719" i="1"/>
  <c r="Q718" i="1"/>
  <c r="S718" i="1" s="1"/>
  <c r="P718" i="1"/>
  <c r="S717" i="1"/>
  <c r="Q717" i="1"/>
  <c r="P717" i="1"/>
  <c r="Q716" i="1"/>
  <c r="S716" i="1" s="1"/>
  <c r="P716" i="1"/>
  <c r="S715" i="1"/>
  <c r="Q715" i="1"/>
  <c r="P715" i="1"/>
  <c r="Q714" i="1"/>
  <c r="S714" i="1" s="1"/>
  <c r="P714" i="1"/>
  <c r="S713" i="1"/>
  <c r="Q713" i="1"/>
  <c r="P713" i="1"/>
  <c r="Q712" i="1"/>
  <c r="S712" i="1" s="1"/>
  <c r="P712" i="1"/>
  <c r="S711" i="1"/>
  <c r="Q711" i="1"/>
  <c r="P711" i="1"/>
  <c r="Q710" i="1"/>
  <c r="S710" i="1" s="1"/>
  <c r="P710" i="1"/>
  <c r="S709" i="1"/>
  <c r="Q709" i="1"/>
  <c r="P709" i="1"/>
  <c r="Q708" i="1"/>
  <c r="S708" i="1" s="1"/>
  <c r="P708" i="1"/>
  <c r="S707" i="1"/>
  <c r="Q707" i="1"/>
  <c r="P707" i="1"/>
  <c r="Q706" i="1"/>
  <c r="S706" i="1" s="1"/>
  <c r="P706" i="1"/>
  <c r="S705" i="1"/>
  <c r="Q705" i="1"/>
  <c r="P705" i="1"/>
  <c r="Q704" i="1"/>
  <c r="S704" i="1" s="1"/>
  <c r="P704" i="1"/>
  <c r="S703" i="1"/>
  <c r="Q703" i="1"/>
  <c r="P703" i="1"/>
  <c r="Q702" i="1"/>
  <c r="S702" i="1" s="1"/>
  <c r="P702" i="1"/>
  <c r="S701" i="1"/>
  <c r="Q701" i="1"/>
  <c r="P701" i="1"/>
  <c r="Q700" i="1"/>
  <c r="S700" i="1" s="1"/>
  <c r="P700" i="1"/>
  <c r="S699" i="1"/>
  <c r="Q699" i="1"/>
  <c r="P699" i="1"/>
  <c r="Q698" i="1"/>
  <c r="S698" i="1" s="1"/>
  <c r="P698" i="1"/>
  <c r="S697" i="1"/>
  <c r="Q697" i="1"/>
  <c r="P697" i="1"/>
  <c r="Q696" i="1"/>
  <c r="S696" i="1" s="1"/>
  <c r="P696" i="1"/>
  <c r="S695" i="1"/>
  <c r="Q695" i="1"/>
  <c r="P695" i="1"/>
  <c r="Q694" i="1"/>
  <c r="S694" i="1" s="1"/>
  <c r="P694" i="1"/>
  <c r="S693" i="1"/>
  <c r="Q693" i="1"/>
  <c r="P693" i="1"/>
  <c r="Q692" i="1"/>
  <c r="S692" i="1" s="1"/>
  <c r="P692" i="1"/>
  <c r="S691" i="1"/>
  <c r="Q691" i="1"/>
  <c r="P691" i="1"/>
  <c r="Q690" i="1"/>
  <c r="S690" i="1" s="1"/>
  <c r="P690" i="1"/>
  <c r="S689" i="1"/>
  <c r="Q689" i="1"/>
  <c r="P689" i="1"/>
  <c r="Q688" i="1"/>
  <c r="S688" i="1" s="1"/>
  <c r="P688" i="1"/>
  <c r="S687" i="1"/>
  <c r="Q687" i="1"/>
  <c r="P687" i="1"/>
  <c r="Q686" i="1"/>
  <c r="S686" i="1" s="1"/>
  <c r="P686" i="1"/>
  <c r="S685" i="1"/>
  <c r="Q685" i="1"/>
  <c r="P685" i="1"/>
  <c r="Q684" i="1"/>
  <c r="S684" i="1" s="1"/>
  <c r="P684" i="1"/>
  <c r="S683" i="1"/>
  <c r="Q683" i="1"/>
  <c r="P683" i="1"/>
  <c r="Q682" i="1"/>
  <c r="S682" i="1" s="1"/>
  <c r="P682" i="1"/>
  <c r="S681" i="1"/>
  <c r="Q681" i="1"/>
  <c r="P681" i="1"/>
  <c r="Q680" i="1"/>
  <c r="S680" i="1" s="1"/>
  <c r="P680" i="1"/>
  <c r="S679" i="1"/>
  <c r="Q679" i="1"/>
  <c r="P679" i="1"/>
  <c r="Q678" i="1"/>
  <c r="S678" i="1" s="1"/>
  <c r="P678" i="1"/>
  <c r="S677" i="1"/>
  <c r="Q677" i="1"/>
  <c r="P677" i="1"/>
  <c r="Q676" i="1"/>
  <c r="S676" i="1" s="1"/>
  <c r="P676" i="1"/>
  <c r="S675" i="1"/>
  <c r="Q675" i="1"/>
  <c r="P675" i="1"/>
  <c r="Q674" i="1"/>
  <c r="S674" i="1" s="1"/>
  <c r="P674" i="1"/>
  <c r="S673" i="1"/>
  <c r="Q673" i="1"/>
  <c r="P673" i="1"/>
  <c r="Q672" i="1"/>
  <c r="S672" i="1" s="1"/>
  <c r="P672" i="1"/>
  <c r="S671" i="1"/>
  <c r="Q671" i="1"/>
  <c r="P671" i="1"/>
  <c r="Q670" i="1"/>
  <c r="S670" i="1" s="1"/>
  <c r="P670" i="1"/>
  <c r="S669" i="1"/>
  <c r="Q669" i="1"/>
  <c r="P669" i="1"/>
  <c r="Q668" i="1"/>
  <c r="S668" i="1" s="1"/>
  <c r="P668" i="1"/>
  <c r="S667" i="1"/>
  <c r="Q667" i="1"/>
  <c r="P667" i="1"/>
  <c r="Q666" i="1"/>
  <c r="S666" i="1" s="1"/>
  <c r="P666" i="1"/>
  <c r="S665" i="1"/>
  <c r="Q665" i="1"/>
  <c r="P665" i="1"/>
  <c r="Q664" i="1"/>
  <c r="S664" i="1" s="1"/>
  <c r="P664" i="1"/>
  <c r="S663" i="1"/>
  <c r="Q663" i="1"/>
  <c r="P663" i="1"/>
  <c r="Q662" i="1"/>
  <c r="S662" i="1" s="1"/>
  <c r="P662" i="1"/>
  <c r="S661" i="1"/>
  <c r="Q661" i="1"/>
  <c r="P661" i="1"/>
  <c r="Q660" i="1"/>
  <c r="S660" i="1" s="1"/>
  <c r="P660" i="1"/>
  <c r="S659" i="1"/>
  <c r="Q659" i="1"/>
  <c r="P659" i="1"/>
  <c r="Q658" i="1"/>
  <c r="S658" i="1" s="1"/>
  <c r="P658" i="1"/>
  <c r="S657" i="1"/>
  <c r="Q657" i="1"/>
  <c r="P657" i="1"/>
  <c r="Q656" i="1"/>
  <c r="S656" i="1" s="1"/>
  <c r="P656" i="1"/>
  <c r="S655" i="1"/>
  <c r="Q655" i="1"/>
  <c r="P655" i="1"/>
  <c r="Q654" i="1"/>
  <c r="S654" i="1" s="1"/>
  <c r="P654" i="1"/>
  <c r="S653" i="1"/>
  <c r="Q653" i="1"/>
  <c r="P653" i="1"/>
  <c r="Q652" i="1"/>
  <c r="S652" i="1" s="1"/>
  <c r="P652" i="1"/>
  <c r="S651" i="1"/>
  <c r="Q651" i="1"/>
  <c r="P651" i="1"/>
  <c r="Q650" i="1"/>
  <c r="S650" i="1" s="1"/>
  <c r="P650" i="1"/>
  <c r="S649" i="1"/>
  <c r="Q649" i="1"/>
  <c r="P649" i="1"/>
  <c r="Q648" i="1"/>
  <c r="S648" i="1" s="1"/>
  <c r="P648" i="1"/>
  <c r="S647" i="1"/>
  <c r="Q647" i="1"/>
  <c r="P647" i="1"/>
  <c r="Q646" i="1"/>
  <c r="S646" i="1" s="1"/>
  <c r="P646" i="1"/>
  <c r="S645" i="1"/>
  <c r="Q645" i="1"/>
  <c r="P645" i="1"/>
  <c r="Q644" i="1"/>
  <c r="S644" i="1" s="1"/>
  <c r="P644" i="1"/>
  <c r="S643" i="1"/>
  <c r="Q643" i="1"/>
  <c r="P643" i="1"/>
  <c r="Q642" i="1"/>
  <c r="S642" i="1" s="1"/>
  <c r="P642" i="1"/>
  <c r="S641" i="1"/>
  <c r="Q641" i="1"/>
  <c r="P641" i="1"/>
  <c r="Q640" i="1"/>
  <c r="S640" i="1" s="1"/>
  <c r="P640" i="1"/>
  <c r="S639" i="1"/>
  <c r="Q639" i="1"/>
  <c r="P639" i="1"/>
  <c r="Q638" i="1"/>
  <c r="S638" i="1" s="1"/>
  <c r="P638" i="1"/>
  <c r="S637" i="1"/>
  <c r="Q637" i="1"/>
  <c r="P637" i="1"/>
  <c r="Q636" i="1"/>
  <c r="S636" i="1" s="1"/>
  <c r="P636" i="1"/>
  <c r="S635" i="1"/>
  <c r="Q635" i="1"/>
  <c r="P635" i="1"/>
  <c r="Q634" i="1"/>
  <c r="S634" i="1" s="1"/>
  <c r="P634" i="1"/>
  <c r="S633" i="1"/>
  <c r="Q633" i="1"/>
  <c r="P633" i="1"/>
  <c r="Q632" i="1"/>
  <c r="S632" i="1" s="1"/>
  <c r="P632" i="1"/>
  <c r="S631" i="1"/>
  <c r="Q631" i="1"/>
  <c r="P631" i="1"/>
  <c r="Q630" i="1"/>
  <c r="S630" i="1" s="1"/>
  <c r="P630" i="1"/>
  <c r="S629" i="1"/>
  <c r="Q629" i="1"/>
  <c r="P629" i="1"/>
  <c r="Q628" i="1"/>
  <c r="S628" i="1" s="1"/>
  <c r="P628" i="1"/>
  <c r="S627" i="1"/>
  <c r="Q627" i="1"/>
  <c r="P627" i="1"/>
  <c r="Q626" i="1"/>
  <c r="S626" i="1" s="1"/>
  <c r="P626" i="1"/>
  <c r="S625" i="1"/>
  <c r="Q625" i="1"/>
  <c r="P625" i="1"/>
  <c r="Q624" i="1"/>
  <c r="S624" i="1" s="1"/>
  <c r="P624" i="1"/>
  <c r="S623" i="1"/>
  <c r="Q623" i="1"/>
  <c r="P623" i="1"/>
  <c r="Q622" i="1"/>
  <c r="S622" i="1" s="1"/>
  <c r="P622" i="1"/>
  <c r="S621" i="1"/>
  <c r="Q621" i="1"/>
  <c r="P621" i="1"/>
  <c r="Q620" i="1"/>
  <c r="S620" i="1" s="1"/>
  <c r="P620" i="1"/>
  <c r="S619" i="1"/>
  <c r="Q619" i="1"/>
  <c r="P619" i="1"/>
  <c r="Q618" i="1"/>
  <c r="S618" i="1" s="1"/>
  <c r="P618" i="1"/>
  <c r="S617" i="1"/>
  <c r="Q617" i="1"/>
  <c r="P617" i="1"/>
  <c r="Q616" i="1"/>
  <c r="S616" i="1" s="1"/>
  <c r="P616" i="1"/>
  <c r="S615" i="1"/>
  <c r="Q615" i="1"/>
  <c r="P615" i="1"/>
  <c r="Q614" i="1"/>
  <c r="S614" i="1" s="1"/>
  <c r="P614" i="1"/>
  <c r="S613" i="1"/>
  <c r="Q613" i="1"/>
  <c r="P613" i="1"/>
  <c r="Q612" i="1"/>
  <c r="S612" i="1" s="1"/>
  <c r="P612" i="1"/>
  <c r="S611" i="1"/>
  <c r="Q611" i="1"/>
  <c r="P611" i="1"/>
  <c r="Q610" i="1"/>
  <c r="S610" i="1" s="1"/>
  <c r="P610" i="1"/>
  <c r="S609" i="1"/>
  <c r="Q609" i="1"/>
  <c r="P609" i="1"/>
  <c r="Q608" i="1"/>
  <c r="S608" i="1" s="1"/>
  <c r="P608" i="1"/>
  <c r="S607" i="1"/>
  <c r="Q607" i="1"/>
  <c r="P607" i="1"/>
  <c r="Q606" i="1"/>
  <c r="S606" i="1" s="1"/>
  <c r="P606" i="1"/>
  <c r="S605" i="1"/>
  <c r="Q605" i="1"/>
  <c r="P605" i="1"/>
  <c r="Q604" i="1"/>
  <c r="S604" i="1" s="1"/>
  <c r="P604" i="1"/>
  <c r="S603" i="1"/>
  <c r="Q603" i="1"/>
  <c r="P603" i="1"/>
  <c r="Q602" i="1"/>
  <c r="S602" i="1" s="1"/>
  <c r="P602" i="1"/>
  <c r="S601" i="1"/>
  <c r="Q601" i="1"/>
  <c r="P601" i="1"/>
  <c r="Q600" i="1"/>
  <c r="S600" i="1" s="1"/>
  <c r="P600" i="1"/>
  <c r="S599" i="1"/>
  <c r="Q599" i="1"/>
  <c r="P599" i="1"/>
  <c r="Q598" i="1"/>
  <c r="S598" i="1" s="1"/>
  <c r="P598" i="1"/>
  <c r="S597" i="1"/>
  <c r="Q597" i="1"/>
  <c r="P597" i="1"/>
  <c r="Q596" i="1"/>
  <c r="S596" i="1" s="1"/>
  <c r="P596" i="1"/>
  <c r="S595" i="1"/>
  <c r="Q595" i="1"/>
  <c r="P595" i="1"/>
  <c r="Q594" i="1"/>
  <c r="S594" i="1" s="1"/>
  <c r="P594" i="1"/>
  <c r="S593" i="1"/>
  <c r="Q593" i="1"/>
  <c r="P593" i="1"/>
  <c r="Q592" i="1"/>
  <c r="S592" i="1" s="1"/>
  <c r="P592" i="1"/>
  <c r="S591" i="1"/>
  <c r="Q591" i="1"/>
  <c r="P591" i="1"/>
  <c r="Q590" i="1"/>
  <c r="S590" i="1" s="1"/>
  <c r="P590" i="1"/>
  <c r="S589" i="1"/>
  <c r="Q589" i="1"/>
  <c r="P589" i="1"/>
  <c r="Q588" i="1"/>
  <c r="S588" i="1" s="1"/>
  <c r="P588" i="1"/>
  <c r="S587" i="1"/>
  <c r="Q587" i="1"/>
  <c r="P587" i="1"/>
  <c r="Q586" i="1"/>
  <c r="S586" i="1" s="1"/>
  <c r="P586" i="1"/>
  <c r="S585" i="1"/>
  <c r="Q585" i="1"/>
  <c r="P585" i="1"/>
  <c r="Q584" i="1"/>
  <c r="S584" i="1" s="1"/>
  <c r="P584" i="1"/>
  <c r="S583" i="1"/>
  <c r="Q583" i="1"/>
  <c r="P583" i="1"/>
  <c r="Q582" i="1"/>
  <c r="S582" i="1" s="1"/>
  <c r="P582" i="1"/>
  <c r="S581" i="1"/>
  <c r="Q581" i="1"/>
  <c r="P581" i="1"/>
  <c r="Q580" i="1"/>
  <c r="S580" i="1" s="1"/>
  <c r="P580" i="1"/>
  <c r="S579" i="1"/>
  <c r="Q579" i="1"/>
  <c r="P579" i="1"/>
  <c r="Q578" i="1"/>
  <c r="S578" i="1" s="1"/>
  <c r="P578" i="1"/>
  <c r="S577" i="1"/>
  <c r="Q577" i="1"/>
  <c r="P577" i="1"/>
  <c r="Q576" i="1"/>
  <c r="S576" i="1" s="1"/>
  <c r="P576" i="1"/>
  <c r="S575" i="1"/>
  <c r="Q575" i="1"/>
  <c r="P575" i="1"/>
  <c r="Q574" i="1"/>
  <c r="S574" i="1" s="1"/>
  <c r="P574" i="1"/>
  <c r="S573" i="1"/>
  <c r="Q573" i="1"/>
  <c r="P573" i="1"/>
  <c r="Q572" i="1"/>
  <c r="S572" i="1" s="1"/>
  <c r="P572" i="1"/>
  <c r="S571" i="1"/>
  <c r="Q571" i="1"/>
  <c r="P571" i="1"/>
  <c r="Q570" i="1"/>
  <c r="S570" i="1" s="1"/>
  <c r="P570" i="1"/>
  <c r="S569" i="1"/>
  <c r="Q569" i="1"/>
  <c r="P569" i="1"/>
  <c r="Q568" i="1"/>
  <c r="S568" i="1" s="1"/>
  <c r="P568" i="1"/>
  <c r="S567" i="1"/>
  <c r="Q567" i="1"/>
  <c r="P567" i="1"/>
  <c r="Q566" i="1"/>
  <c r="S566" i="1" s="1"/>
  <c r="P566" i="1"/>
  <c r="S565" i="1"/>
  <c r="Q565" i="1"/>
  <c r="P565" i="1"/>
  <c r="Q564" i="1"/>
  <c r="S564" i="1" s="1"/>
  <c r="P564" i="1"/>
  <c r="S563" i="1"/>
  <c r="Q563" i="1"/>
  <c r="P563" i="1"/>
  <c r="Q562" i="1"/>
  <c r="S562" i="1" s="1"/>
  <c r="P562" i="1"/>
  <c r="S561" i="1"/>
  <c r="Q561" i="1"/>
  <c r="P561" i="1"/>
  <c r="Q560" i="1"/>
  <c r="S560" i="1" s="1"/>
  <c r="P560" i="1"/>
  <c r="S559" i="1"/>
  <c r="Q559" i="1"/>
  <c r="P559" i="1"/>
  <c r="Q558" i="1"/>
  <c r="S558" i="1" s="1"/>
  <c r="P558" i="1"/>
  <c r="S557" i="1"/>
  <c r="Q557" i="1"/>
  <c r="P557" i="1"/>
  <c r="Q556" i="1"/>
  <c r="S556" i="1" s="1"/>
  <c r="P556" i="1"/>
  <c r="S555" i="1"/>
  <c r="Q555" i="1"/>
  <c r="P555" i="1"/>
  <c r="Q554" i="1"/>
  <c r="S554" i="1" s="1"/>
  <c r="P554" i="1"/>
  <c r="S553" i="1"/>
  <c r="Q553" i="1"/>
  <c r="P553" i="1"/>
  <c r="Q552" i="1"/>
  <c r="S552" i="1" s="1"/>
  <c r="P552" i="1"/>
  <c r="S551" i="1"/>
  <c r="Q551" i="1"/>
  <c r="P551" i="1"/>
  <c r="Q550" i="1"/>
  <c r="S550" i="1" s="1"/>
  <c r="P550" i="1"/>
  <c r="S549" i="1"/>
  <c r="Q549" i="1"/>
  <c r="P549" i="1"/>
  <c r="Q548" i="1"/>
  <c r="S548" i="1" s="1"/>
  <c r="P548" i="1"/>
  <c r="S547" i="1"/>
  <c r="Q547" i="1"/>
  <c r="P547" i="1"/>
  <c r="Q546" i="1"/>
  <c r="S546" i="1" s="1"/>
  <c r="P546" i="1"/>
  <c r="S545" i="1"/>
  <c r="Q545" i="1"/>
  <c r="P545" i="1"/>
  <c r="Q544" i="1"/>
  <c r="S544" i="1" s="1"/>
  <c r="P544" i="1"/>
  <c r="S543" i="1"/>
  <c r="Q543" i="1"/>
  <c r="P543" i="1"/>
  <c r="Q542" i="1"/>
  <c r="S542" i="1" s="1"/>
  <c r="P542" i="1"/>
  <c r="S541" i="1"/>
  <c r="Q541" i="1"/>
  <c r="P541" i="1"/>
  <c r="Q540" i="1"/>
  <c r="S540" i="1" s="1"/>
  <c r="P540" i="1"/>
  <c r="S539" i="1"/>
  <c r="Q539" i="1"/>
  <c r="P539" i="1"/>
  <c r="Q538" i="1"/>
  <c r="S538" i="1" s="1"/>
  <c r="P538" i="1"/>
  <c r="S537" i="1"/>
  <c r="Q537" i="1"/>
  <c r="P537" i="1"/>
  <c r="Q536" i="1"/>
  <c r="S536" i="1" s="1"/>
  <c r="P536" i="1"/>
  <c r="S535" i="1"/>
  <c r="Q535" i="1"/>
  <c r="P535" i="1"/>
  <c r="Q534" i="1"/>
  <c r="S534" i="1" s="1"/>
  <c r="P534" i="1"/>
  <c r="S533" i="1"/>
  <c r="Q533" i="1"/>
  <c r="P533" i="1"/>
  <c r="Q532" i="1"/>
  <c r="S532" i="1" s="1"/>
  <c r="P532" i="1"/>
  <c r="S531" i="1"/>
  <c r="Q531" i="1"/>
  <c r="P531" i="1"/>
  <c r="Q530" i="1"/>
  <c r="S530" i="1" s="1"/>
  <c r="P530" i="1"/>
  <c r="S529" i="1"/>
  <c r="Q529" i="1"/>
  <c r="P529" i="1"/>
  <c r="Q528" i="1"/>
  <c r="S528" i="1" s="1"/>
  <c r="P528" i="1"/>
  <c r="S527" i="1"/>
  <c r="Q527" i="1"/>
  <c r="P527" i="1"/>
  <c r="Q526" i="1"/>
  <c r="S526" i="1" s="1"/>
  <c r="P526" i="1"/>
  <c r="S525" i="1"/>
  <c r="Q525" i="1"/>
  <c r="P525" i="1"/>
  <c r="Q524" i="1"/>
  <c r="S524" i="1" s="1"/>
  <c r="P524" i="1"/>
  <c r="S523" i="1"/>
  <c r="Q523" i="1"/>
  <c r="P523" i="1"/>
  <c r="Q522" i="1"/>
  <c r="S522" i="1" s="1"/>
  <c r="P522" i="1"/>
  <c r="S521" i="1"/>
  <c r="Q521" i="1"/>
  <c r="P521" i="1"/>
  <c r="Q520" i="1"/>
  <c r="S520" i="1" s="1"/>
  <c r="P520" i="1"/>
  <c r="S519" i="1"/>
  <c r="Q519" i="1"/>
  <c r="P519" i="1"/>
  <c r="Q518" i="1"/>
  <c r="S518" i="1" s="1"/>
  <c r="P518" i="1"/>
  <c r="S517" i="1"/>
  <c r="Q517" i="1"/>
  <c r="P517" i="1"/>
  <c r="Q516" i="1"/>
  <c r="S516" i="1" s="1"/>
  <c r="P516" i="1"/>
  <c r="S515" i="1"/>
  <c r="Q515" i="1"/>
  <c r="P515" i="1"/>
  <c r="Q514" i="1"/>
  <c r="S514" i="1" s="1"/>
  <c r="P514" i="1"/>
  <c r="S513" i="1"/>
  <c r="Q513" i="1"/>
  <c r="P513" i="1"/>
  <c r="Q512" i="1"/>
  <c r="S512" i="1" s="1"/>
  <c r="P512" i="1"/>
  <c r="S511" i="1"/>
  <c r="Q511" i="1"/>
  <c r="P511" i="1"/>
  <c r="Q510" i="1"/>
  <c r="S510" i="1" s="1"/>
  <c r="P510" i="1"/>
  <c r="S509" i="1"/>
  <c r="Q509" i="1"/>
  <c r="P509" i="1"/>
  <c r="Q508" i="1"/>
  <c r="S508" i="1" s="1"/>
  <c r="P508" i="1"/>
  <c r="S507" i="1"/>
  <c r="Q507" i="1"/>
  <c r="P507" i="1"/>
  <c r="Q506" i="1"/>
  <c r="S506" i="1" s="1"/>
  <c r="P506" i="1"/>
  <c r="S505" i="1"/>
  <c r="Q505" i="1"/>
  <c r="P505" i="1"/>
  <c r="Q504" i="1"/>
  <c r="S504" i="1" s="1"/>
  <c r="P504" i="1"/>
  <c r="S503" i="1"/>
  <c r="Q503" i="1"/>
  <c r="P503" i="1"/>
  <c r="Q502" i="1"/>
  <c r="S502" i="1" s="1"/>
  <c r="P502" i="1"/>
  <c r="S501" i="1"/>
  <c r="Q501" i="1"/>
  <c r="P501" i="1"/>
  <c r="Q500" i="1"/>
  <c r="S500" i="1" s="1"/>
  <c r="P500" i="1"/>
  <c r="S499" i="1"/>
  <c r="Q499" i="1"/>
  <c r="P499" i="1"/>
  <c r="Q498" i="1"/>
  <c r="S498" i="1" s="1"/>
  <c r="P498" i="1"/>
  <c r="S497" i="1"/>
  <c r="Q497" i="1"/>
  <c r="P497" i="1"/>
  <c r="Q496" i="1"/>
  <c r="S496" i="1" s="1"/>
  <c r="P496" i="1"/>
  <c r="S495" i="1"/>
  <c r="Q495" i="1"/>
  <c r="P495" i="1"/>
  <c r="Q494" i="1"/>
  <c r="S494" i="1" s="1"/>
  <c r="P494" i="1"/>
  <c r="S493" i="1"/>
  <c r="Q493" i="1"/>
  <c r="P493" i="1"/>
  <c r="Q492" i="1"/>
  <c r="S492" i="1" s="1"/>
  <c r="P492" i="1"/>
  <c r="S491" i="1"/>
  <c r="Q491" i="1"/>
  <c r="P491" i="1"/>
  <c r="Q490" i="1"/>
  <c r="S490" i="1" s="1"/>
  <c r="P490" i="1"/>
  <c r="S489" i="1"/>
  <c r="Q489" i="1"/>
  <c r="P489" i="1"/>
  <c r="Q488" i="1"/>
  <c r="S488" i="1" s="1"/>
  <c r="P488" i="1"/>
  <c r="S487" i="1"/>
  <c r="Q487" i="1"/>
  <c r="P487" i="1"/>
  <c r="Q486" i="1"/>
  <c r="S486" i="1" s="1"/>
  <c r="P486" i="1"/>
  <c r="S485" i="1"/>
  <c r="Q485" i="1"/>
  <c r="P485" i="1"/>
  <c r="Q484" i="1"/>
  <c r="S484" i="1" s="1"/>
  <c r="P484" i="1"/>
  <c r="S483" i="1"/>
  <c r="Q483" i="1"/>
  <c r="P483" i="1"/>
  <c r="Q482" i="1"/>
  <c r="S482" i="1" s="1"/>
  <c r="P482" i="1"/>
  <c r="S481" i="1"/>
  <c r="Q481" i="1"/>
  <c r="P481" i="1"/>
  <c r="Q480" i="1"/>
  <c r="S480" i="1" s="1"/>
  <c r="P480" i="1"/>
  <c r="S479" i="1"/>
  <c r="Q479" i="1"/>
  <c r="P479" i="1"/>
  <c r="Q478" i="1"/>
  <c r="S478" i="1" s="1"/>
  <c r="P478" i="1"/>
  <c r="S477" i="1"/>
  <c r="Q477" i="1"/>
  <c r="P477" i="1"/>
  <c r="Q476" i="1"/>
  <c r="S476" i="1" s="1"/>
  <c r="P476" i="1"/>
  <c r="S475" i="1"/>
  <c r="Q475" i="1"/>
  <c r="P475" i="1"/>
  <c r="Q474" i="1"/>
  <c r="S474" i="1" s="1"/>
  <c r="P474" i="1"/>
  <c r="S473" i="1"/>
  <c r="Q473" i="1"/>
  <c r="P473" i="1"/>
  <c r="Q472" i="1"/>
  <c r="S472" i="1" s="1"/>
  <c r="P472" i="1"/>
  <c r="S471" i="1"/>
  <c r="Q471" i="1"/>
  <c r="P471" i="1"/>
  <c r="Q470" i="1"/>
  <c r="S470" i="1" s="1"/>
  <c r="P470" i="1"/>
  <c r="S469" i="1"/>
  <c r="Q469" i="1"/>
  <c r="P469" i="1"/>
  <c r="Q468" i="1"/>
  <c r="S468" i="1" s="1"/>
  <c r="P468" i="1"/>
  <c r="S467" i="1"/>
  <c r="Q467" i="1"/>
  <c r="P467" i="1"/>
  <c r="Q466" i="1"/>
  <c r="S466" i="1" s="1"/>
  <c r="P466" i="1"/>
  <c r="S465" i="1"/>
  <c r="Q465" i="1"/>
  <c r="P465" i="1"/>
  <c r="Q464" i="1"/>
  <c r="S464" i="1" s="1"/>
  <c r="P464" i="1"/>
  <c r="S463" i="1"/>
  <c r="Q463" i="1"/>
  <c r="P463" i="1"/>
  <c r="Q462" i="1"/>
  <c r="S462" i="1" s="1"/>
  <c r="P462" i="1"/>
  <c r="S461" i="1"/>
  <c r="Q461" i="1"/>
  <c r="P461" i="1"/>
  <c r="Q460" i="1"/>
  <c r="S460" i="1" s="1"/>
  <c r="P460" i="1"/>
  <c r="S459" i="1"/>
  <c r="Q459" i="1"/>
  <c r="P459" i="1"/>
  <c r="Q458" i="1"/>
  <c r="S458" i="1" s="1"/>
  <c r="P458" i="1"/>
  <c r="S457" i="1"/>
  <c r="Q457" i="1"/>
  <c r="P457" i="1"/>
  <c r="Q456" i="1"/>
  <c r="S456" i="1" s="1"/>
  <c r="P456" i="1"/>
  <c r="S455" i="1"/>
  <c r="Q455" i="1"/>
  <c r="P455" i="1"/>
  <c r="Q454" i="1"/>
  <c r="S454" i="1" s="1"/>
  <c r="P454" i="1"/>
  <c r="S453" i="1"/>
  <c r="Q453" i="1"/>
  <c r="P453" i="1"/>
  <c r="Q452" i="1"/>
  <c r="S452" i="1" s="1"/>
  <c r="P452" i="1"/>
  <c r="S451" i="1"/>
  <c r="Q451" i="1"/>
  <c r="P451" i="1"/>
  <c r="Q450" i="1"/>
  <c r="S450" i="1" s="1"/>
  <c r="P450" i="1"/>
  <c r="S449" i="1"/>
  <c r="Q449" i="1"/>
  <c r="P449" i="1"/>
  <c r="Q448" i="1"/>
  <c r="S448" i="1" s="1"/>
  <c r="P448" i="1"/>
  <c r="S447" i="1"/>
  <c r="Q447" i="1"/>
  <c r="P447" i="1"/>
  <c r="Q446" i="1"/>
  <c r="S446" i="1" s="1"/>
  <c r="P446" i="1"/>
  <c r="S445" i="1"/>
  <c r="Q445" i="1"/>
  <c r="P445" i="1"/>
  <c r="Q444" i="1"/>
  <c r="S444" i="1" s="1"/>
  <c r="P444" i="1"/>
  <c r="S443" i="1"/>
  <c r="Q443" i="1"/>
  <c r="P443" i="1"/>
  <c r="Q442" i="1"/>
  <c r="S442" i="1" s="1"/>
  <c r="P442" i="1"/>
  <c r="S441" i="1"/>
  <c r="Q441" i="1"/>
  <c r="P441" i="1"/>
  <c r="Q440" i="1"/>
  <c r="S440" i="1" s="1"/>
  <c r="P440" i="1"/>
  <c r="S439" i="1"/>
  <c r="Q439" i="1"/>
  <c r="P439" i="1"/>
  <c r="Q438" i="1"/>
  <c r="S438" i="1" s="1"/>
  <c r="P438" i="1"/>
  <c r="S437" i="1"/>
  <c r="Q437" i="1"/>
  <c r="P437" i="1"/>
  <c r="Q436" i="1"/>
  <c r="S436" i="1" s="1"/>
  <c r="P436" i="1"/>
  <c r="S435" i="1"/>
  <c r="Q435" i="1"/>
  <c r="P435" i="1"/>
  <c r="Q434" i="1"/>
  <c r="S434" i="1" s="1"/>
  <c r="P434" i="1"/>
  <c r="S433" i="1"/>
  <c r="Q433" i="1"/>
  <c r="P433" i="1"/>
  <c r="Q432" i="1"/>
  <c r="S432" i="1" s="1"/>
  <c r="P432" i="1"/>
  <c r="S431" i="1"/>
  <c r="Q431" i="1"/>
  <c r="P431" i="1"/>
  <c r="Q430" i="1"/>
  <c r="S430" i="1" s="1"/>
  <c r="P430" i="1"/>
  <c r="S429" i="1"/>
  <c r="Q429" i="1"/>
  <c r="P429" i="1"/>
  <c r="Q428" i="1"/>
  <c r="S428" i="1" s="1"/>
  <c r="P428" i="1"/>
  <c r="S427" i="1"/>
  <c r="Q427" i="1"/>
  <c r="P427" i="1"/>
  <c r="Q426" i="1"/>
  <c r="S426" i="1" s="1"/>
  <c r="P426" i="1"/>
  <c r="S425" i="1"/>
  <c r="Q425" i="1"/>
  <c r="P425" i="1"/>
  <c r="Q424" i="1"/>
  <c r="S424" i="1" s="1"/>
  <c r="P424" i="1"/>
  <c r="S423" i="1"/>
  <c r="Q423" i="1"/>
  <c r="P423" i="1"/>
  <c r="Q422" i="1"/>
  <c r="S422" i="1" s="1"/>
  <c r="P422" i="1"/>
  <c r="S421" i="1"/>
  <c r="Q421" i="1"/>
  <c r="P421" i="1"/>
  <c r="Q420" i="1"/>
  <c r="S420" i="1" s="1"/>
  <c r="P420" i="1"/>
  <c r="S419" i="1"/>
  <c r="Q419" i="1"/>
  <c r="P419" i="1"/>
  <c r="Q418" i="1"/>
  <c r="S418" i="1" s="1"/>
  <c r="P418" i="1"/>
  <c r="S417" i="1"/>
  <c r="Q417" i="1"/>
  <c r="P417" i="1"/>
  <c r="Q416" i="1"/>
  <c r="S416" i="1" s="1"/>
  <c r="P416" i="1"/>
  <c r="S415" i="1"/>
  <c r="Q415" i="1"/>
  <c r="P415" i="1"/>
  <c r="Q414" i="1"/>
  <c r="S414" i="1" s="1"/>
  <c r="P414" i="1"/>
  <c r="S413" i="1"/>
  <c r="Q413" i="1"/>
  <c r="P413" i="1"/>
  <c r="Q412" i="1"/>
  <c r="S412" i="1" s="1"/>
  <c r="P412" i="1"/>
  <c r="S411" i="1"/>
  <c r="Q411" i="1"/>
  <c r="P411" i="1"/>
  <c r="Q410" i="1"/>
  <c r="S410" i="1" s="1"/>
  <c r="P410" i="1"/>
  <c r="S409" i="1"/>
  <c r="Q409" i="1"/>
  <c r="P409" i="1"/>
  <c r="Q408" i="1"/>
  <c r="S408" i="1" s="1"/>
  <c r="P408" i="1"/>
  <c r="S407" i="1"/>
  <c r="Q407" i="1"/>
  <c r="P407" i="1"/>
  <c r="Q406" i="1"/>
  <c r="S406" i="1" s="1"/>
  <c r="P406" i="1"/>
  <c r="S405" i="1"/>
  <c r="Q405" i="1"/>
  <c r="P405" i="1"/>
  <c r="Q404" i="1"/>
  <c r="S404" i="1" s="1"/>
  <c r="P404" i="1"/>
  <c r="S403" i="1"/>
  <c r="Q403" i="1"/>
  <c r="P403" i="1"/>
  <c r="Q402" i="1"/>
  <c r="S402" i="1" s="1"/>
  <c r="P402" i="1"/>
  <c r="S401" i="1"/>
  <c r="Q401" i="1"/>
  <c r="P401" i="1"/>
  <c r="Q400" i="1"/>
  <c r="S400" i="1" s="1"/>
  <c r="P400" i="1"/>
  <c r="S399" i="1"/>
  <c r="Q399" i="1"/>
  <c r="P399" i="1"/>
  <c r="Q398" i="1"/>
  <c r="S398" i="1" s="1"/>
  <c r="P398" i="1"/>
  <c r="S397" i="1"/>
  <c r="Q397" i="1"/>
  <c r="P397" i="1"/>
  <c r="Q396" i="1"/>
  <c r="S396" i="1" s="1"/>
  <c r="P396" i="1"/>
  <c r="S395" i="1"/>
  <c r="Q395" i="1"/>
  <c r="P395" i="1"/>
  <c r="Q394" i="1"/>
  <c r="S394" i="1" s="1"/>
  <c r="P394" i="1"/>
  <c r="S393" i="1"/>
  <c r="Q393" i="1"/>
  <c r="P393" i="1"/>
  <c r="Q392" i="1"/>
  <c r="S392" i="1" s="1"/>
  <c r="P392" i="1"/>
  <c r="S391" i="1"/>
  <c r="Q391" i="1"/>
  <c r="P391" i="1"/>
  <c r="Q390" i="1"/>
  <c r="S390" i="1" s="1"/>
  <c r="P390" i="1"/>
  <c r="S389" i="1"/>
  <c r="Q389" i="1"/>
  <c r="P389" i="1"/>
  <c r="Q388" i="1"/>
  <c r="S388" i="1" s="1"/>
  <c r="P388" i="1"/>
  <c r="S387" i="1"/>
  <c r="Q387" i="1"/>
  <c r="P387" i="1"/>
  <c r="Q386" i="1"/>
  <c r="S386" i="1" s="1"/>
  <c r="P386" i="1"/>
  <c r="S385" i="1"/>
  <c r="Q385" i="1"/>
  <c r="P385" i="1"/>
  <c r="Q384" i="1"/>
  <c r="S384" i="1" s="1"/>
  <c r="P384" i="1"/>
  <c r="S383" i="1"/>
  <c r="Q383" i="1"/>
  <c r="P383" i="1"/>
  <c r="Q382" i="1"/>
  <c r="S382" i="1" s="1"/>
  <c r="P382" i="1"/>
  <c r="S381" i="1"/>
  <c r="Q381" i="1"/>
  <c r="P381" i="1"/>
  <c r="Q380" i="1"/>
  <c r="S380" i="1" s="1"/>
  <c r="P380" i="1"/>
  <c r="S379" i="1"/>
  <c r="Q379" i="1"/>
  <c r="P379" i="1"/>
  <c r="Q378" i="1"/>
  <c r="S378" i="1" s="1"/>
  <c r="P378" i="1"/>
  <c r="S377" i="1"/>
  <c r="Q377" i="1"/>
  <c r="P377" i="1"/>
  <c r="Q376" i="1"/>
  <c r="S376" i="1" s="1"/>
  <c r="P376" i="1"/>
  <c r="S375" i="1"/>
  <c r="Q375" i="1"/>
  <c r="P375" i="1"/>
  <c r="Q374" i="1"/>
  <c r="S374" i="1" s="1"/>
  <c r="P374" i="1"/>
  <c r="S373" i="1"/>
  <c r="Q373" i="1"/>
  <c r="P373" i="1"/>
  <c r="Q372" i="1"/>
  <c r="S372" i="1" s="1"/>
  <c r="P372" i="1"/>
  <c r="S371" i="1"/>
  <c r="Q371" i="1"/>
  <c r="P371" i="1"/>
  <c r="Q370" i="1"/>
  <c r="S370" i="1" s="1"/>
  <c r="P370" i="1"/>
  <c r="S369" i="1"/>
  <c r="Q369" i="1"/>
  <c r="P369" i="1"/>
  <c r="Q368" i="1"/>
  <c r="S368" i="1" s="1"/>
  <c r="P368" i="1"/>
  <c r="S367" i="1"/>
  <c r="Q367" i="1"/>
  <c r="P367" i="1"/>
  <c r="Q366" i="1"/>
  <c r="S366" i="1" s="1"/>
  <c r="P366" i="1"/>
  <c r="S365" i="1"/>
  <c r="Q365" i="1"/>
  <c r="P365" i="1"/>
  <c r="Q364" i="1"/>
  <c r="S364" i="1" s="1"/>
  <c r="P364" i="1"/>
  <c r="S363" i="1"/>
  <c r="Q363" i="1"/>
  <c r="P363" i="1"/>
  <c r="Q362" i="1"/>
  <c r="S362" i="1" s="1"/>
  <c r="P362" i="1"/>
  <c r="S361" i="1"/>
  <c r="Q361" i="1"/>
  <c r="P361" i="1"/>
  <c r="Q360" i="1"/>
  <c r="S360" i="1" s="1"/>
  <c r="P360" i="1"/>
  <c r="S359" i="1"/>
  <c r="Q359" i="1"/>
  <c r="P359" i="1"/>
  <c r="Q358" i="1"/>
  <c r="S358" i="1" s="1"/>
  <c r="P358" i="1"/>
  <c r="S357" i="1"/>
  <c r="Q357" i="1"/>
  <c r="P357" i="1"/>
  <c r="Q356" i="1"/>
  <c r="S356" i="1" s="1"/>
  <c r="P356" i="1"/>
  <c r="S355" i="1"/>
  <c r="Q355" i="1"/>
  <c r="P355" i="1"/>
  <c r="Q354" i="1"/>
  <c r="S354" i="1" s="1"/>
  <c r="P354" i="1"/>
  <c r="S353" i="1"/>
  <c r="Q353" i="1"/>
  <c r="P353" i="1"/>
  <c r="Q352" i="1"/>
  <c r="S352" i="1" s="1"/>
  <c r="P352" i="1"/>
  <c r="S351" i="1"/>
  <c r="Q351" i="1"/>
  <c r="P351" i="1"/>
  <c r="Q350" i="1"/>
  <c r="S350" i="1" s="1"/>
  <c r="P350" i="1"/>
  <c r="S349" i="1"/>
  <c r="Q349" i="1"/>
  <c r="P349" i="1"/>
  <c r="Q348" i="1"/>
  <c r="S348" i="1" s="1"/>
  <c r="P348" i="1"/>
  <c r="S347" i="1"/>
  <c r="Q347" i="1"/>
  <c r="P347" i="1"/>
  <c r="Q346" i="1"/>
  <c r="S346" i="1" s="1"/>
  <c r="P346" i="1"/>
  <c r="S345" i="1"/>
  <c r="Q345" i="1"/>
  <c r="P345" i="1"/>
  <c r="Q344" i="1"/>
  <c r="S344" i="1" s="1"/>
  <c r="P344" i="1"/>
  <c r="S343" i="1"/>
  <c r="Q343" i="1"/>
  <c r="P343" i="1"/>
  <c r="Q342" i="1"/>
  <c r="S342" i="1" s="1"/>
  <c r="P342" i="1"/>
  <c r="S341" i="1"/>
  <c r="Q341" i="1"/>
  <c r="P341" i="1"/>
  <c r="Q340" i="1"/>
  <c r="S340" i="1" s="1"/>
  <c r="P340" i="1"/>
  <c r="S339" i="1"/>
  <c r="Q339" i="1"/>
  <c r="P339" i="1"/>
  <c r="Q338" i="1"/>
  <c r="S338" i="1" s="1"/>
  <c r="P338" i="1"/>
  <c r="S337" i="1"/>
  <c r="Q337" i="1"/>
  <c r="P337" i="1"/>
  <c r="Q336" i="1"/>
  <c r="S336" i="1" s="1"/>
  <c r="P336" i="1"/>
  <c r="S335" i="1"/>
  <c r="Q335" i="1"/>
  <c r="P335" i="1"/>
  <c r="Q334" i="1"/>
  <c r="S334" i="1" s="1"/>
  <c r="P334" i="1"/>
  <c r="S333" i="1"/>
  <c r="Q333" i="1"/>
  <c r="P333" i="1"/>
  <c r="Q332" i="1"/>
  <c r="S332" i="1" s="1"/>
  <c r="P332" i="1"/>
  <c r="S331" i="1"/>
  <c r="Q331" i="1"/>
  <c r="P331" i="1"/>
  <c r="Q330" i="1"/>
  <c r="S330" i="1" s="1"/>
  <c r="P330" i="1"/>
  <c r="S329" i="1"/>
  <c r="Q329" i="1"/>
  <c r="P329" i="1"/>
  <c r="Q328" i="1"/>
  <c r="S328" i="1" s="1"/>
  <c r="P328" i="1"/>
  <c r="S327" i="1"/>
  <c r="Q327" i="1"/>
  <c r="P327" i="1"/>
  <c r="Q326" i="1"/>
  <c r="S326" i="1" s="1"/>
  <c r="P326" i="1"/>
  <c r="S325" i="1"/>
  <c r="Q325" i="1"/>
  <c r="P325" i="1"/>
  <c r="Q324" i="1"/>
  <c r="S324" i="1" s="1"/>
  <c r="P324" i="1"/>
  <c r="S323" i="1"/>
  <c r="Q323" i="1"/>
  <c r="P323" i="1"/>
  <c r="Q322" i="1"/>
  <c r="S322" i="1" s="1"/>
  <c r="P322" i="1"/>
  <c r="S321" i="1"/>
  <c r="Q321" i="1"/>
  <c r="P321" i="1"/>
  <c r="Q320" i="1"/>
  <c r="S320" i="1" s="1"/>
  <c r="P320" i="1"/>
  <c r="S319" i="1"/>
  <c r="Q319" i="1"/>
  <c r="P319" i="1"/>
  <c r="Q318" i="1"/>
  <c r="S318" i="1" s="1"/>
  <c r="P318" i="1"/>
  <c r="S317" i="1"/>
  <c r="Q317" i="1"/>
  <c r="P317" i="1"/>
  <c r="Q316" i="1"/>
  <c r="S316" i="1" s="1"/>
  <c r="P316" i="1"/>
  <c r="S315" i="1"/>
  <c r="Q315" i="1"/>
  <c r="P315" i="1"/>
  <c r="Q314" i="1"/>
  <c r="S314" i="1" s="1"/>
  <c r="P314" i="1"/>
  <c r="S313" i="1"/>
  <c r="Q313" i="1"/>
  <c r="P313" i="1"/>
  <c r="Q312" i="1"/>
  <c r="S312" i="1" s="1"/>
  <c r="P312" i="1"/>
  <c r="S311" i="1"/>
  <c r="Q311" i="1"/>
  <c r="P311" i="1"/>
  <c r="Q310" i="1"/>
  <c r="S310" i="1" s="1"/>
  <c r="P310" i="1"/>
  <c r="S309" i="1"/>
  <c r="Q309" i="1"/>
  <c r="P309" i="1"/>
  <c r="Q308" i="1"/>
  <c r="S308" i="1" s="1"/>
  <c r="P308" i="1"/>
  <c r="S307" i="1"/>
  <c r="Q307" i="1"/>
  <c r="P307" i="1"/>
  <c r="Q306" i="1"/>
  <c r="S306" i="1" s="1"/>
  <c r="P306" i="1"/>
  <c r="S305" i="1"/>
  <c r="Q305" i="1"/>
  <c r="P305" i="1"/>
  <c r="Q304" i="1"/>
  <c r="S304" i="1" s="1"/>
  <c r="P304" i="1"/>
  <c r="S303" i="1"/>
  <c r="Q303" i="1"/>
  <c r="P303" i="1"/>
  <c r="Q302" i="1"/>
  <c r="S302" i="1" s="1"/>
  <c r="P302" i="1"/>
  <c r="S301" i="1"/>
  <c r="Q301" i="1"/>
  <c r="P301" i="1"/>
  <c r="Q300" i="1"/>
  <c r="S300" i="1" s="1"/>
  <c r="P300" i="1"/>
  <c r="S299" i="1"/>
  <c r="Q299" i="1"/>
  <c r="P299" i="1"/>
  <c r="Q298" i="1"/>
  <c r="S298" i="1" s="1"/>
  <c r="P298" i="1"/>
  <c r="S297" i="1"/>
  <c r="Q297" i="1"/>
  <c r="P297" i="1"/>
  <c r="Q296" i="1"/>
  <c r="S296" i="1" s="1"/>
  <c r="P296" i="1"/>
  <c r="S295" i="1"/>
  <c r="Q295" i="1"/>
  <c r="P295" i="1"/>
  <c r="Q294" i="1"/>
  <c r="S294" i="1" s="1"/>
  <c r="P294" i="1"/>
  <c r="S293" i="1"/>
  <c r="Q293" i="1"/>
  <c r="P293" i="1"/>
  <c r="Q292" i="1"/>
  <c r="S292" i="1" s="1"/>
  <c r="P292" i="1"/>
  <c r="S291" i="1"/>
  <c r="Q291" i="1"/>
  <c r="P291" i="1"/>
  <c r="Q290" i="1"/>
  <c r="S290" i="1" s="1"/>
  <c r="P290" i="1"/>
  <c r="S289" i="1"/>
  <c r="Q289" i="1"/>
  <c r="P289" i="1"/>
  <c r="Q288" i="1"/>
  <c r="S288" i="1" s="1"/>
  <c r="P288" i="1"/>
  <c r="S287" i="1"/>
  <c r="Q287" i="1"/>
  <c r="P287" i="1"/>
  <c r="Q286" i="1"/>
  <c r="S286" i="1" s="1"/>
  <c r="P286" i="1"/>
  <c r="S285" i="1"/>
  <c r="Q285" i="1"/>
  <c r="P285" i="1"/>
  <c r="Q284" i="1"/>
  <c r="S284" i="1" s="1"/>
  <c r="P284" i="1"/>
  <c r="S283" i="1"/>
  <c r="Q283" i="1"/>
  <c r="P283" i="1"/>
  <c r="Q282" i="1"/>
  <c r="S282" i="1" s="1"/>
  <c r="P282" i="1"/>
  <c r="S281" i="1"/>
  <c r="Q281" i="1"/>
  <c r="P281" i="1"/>
  <c r="Q280" i="1"/>
  <c r="S280" i="1" s="1"/>
  <c r="P280" i="1"/>
  <c r="S279" i="1"/>
  <c r="Q279" i="1"/>
  <c r="P279" i="1"/>
  <c r="S278" i="1"/>
  <c r="Q278" i="1"/>
  <c r="P278" i="1"/>
  <c r="S277" i="1"/>
  <c r="Q277" i="1"/>
  <c r="P277" i="1"/>
  <c r="Q276" i="1"/>
  <c r="S276" i="1" s="1"/>
  <c r="P276" i="1"/>
  <c r="S275" i="1"/>
  <c r="Q275" i="1"/>
  <c r="P275" i="1"/>
  <c r="S274" i="1"/>
  <c r="Q274" i="1"/>
  <c r="P274" i="1"/>
  <c r="Q273" i="1"/>
  <c r="S273" i="1" s="1"/>
  <c r="P273" i="1"/>
  <c r="Q272" i="1"/>
  <c r="S272" i="1" s="1"/>
  <c r="P272" i="1"/>
  <c r="S271" i="1"/>
  <c r="Q271" i="1"/>
  <c r="P271" i="1"/>
  <c r="Q270" i="1"/>
  <c r="S270" i="1" s="1"/>
  <c r="P270" i="1"/>
  <c r="Q269" i="1"/>
  <c r="S269" i="1" s="1"/>
  <c r="P269" i="1"/>
  <c r="Q268" i="1"/>
  <c r="S268" i="1" s="1"/>
  <c r="P268" i="1"/>
  <c r="S267" i="1"/>
  <c r="Q267" i="1"/>
  <c r="P267" i="1"/>
  <c r="Q266" i="1"/>
  <c r="S266" i="1" s="1"/>
  <c r="P266" i="1"/>
  <c r="S265" i="1"/>
  <c r="Q265" i="1"/>
  <c r="P265" i="1"/>
  <c r="Q264" i="1"/>
  <c r="S264" i="1" s="1"/>
  <c r="P264" i="1"/>
  <c r="S263" i="1"/>
  <c r="Q263" i="1"/>
  <c r="P263" i="1"/>
  <c r="S262" i="1"/>
  <c r="Q262" i="1"/>
  <c r="P262" i="1"/>
  <c r="S261" i="1"/>
  <c r="Q261" i="1"/>
  <c r="P261" i="1"/>
  <c r="Q260" i="1"/>
  <c r="S260" i="1" s="1"/>
  <c r="P260" i="1"/>
  <c r="S259" i="1"/>
  <c r="Q259" i="1"/>
  <c r="P259" i="1"/>
  <c r="S258" i="1"/>
  <c r="Q258" i="1"/>
  <c r="P258" i="1"/>
  <c r="Q257" i="1"/>
  <c r="S257" i="1" s="1"/>
  <c r="P257" i="1"/>
  <c r="Q256" i="1"/>
  <c r="S256" i="1" s="1"/>
  <c r="P256" i="1"/>
  <c r="S255" i="1"/>
  <c r="Q255" i="1"/>
  <c r="P255" i="1"/>
  <c r="Q254" i="1"/>
  <c r="S254" i="1" s="1"/>
  <c r="P254" i="1"/>
  <c r="Q253" i="1"/>
  <c r="S253" i="1" s="1"/>
  <c r="P253" i="1"/>
  <c r="Q252" i="1"/>
  <c r="S252" i="1" s="1"/>
  <c r="P252" i="1"/>
  <c r="S251" i="1"/>
  <c r="Q251" i="1"/>
  <c r="P251" i="1"/>
  <c r="Q250" i="1"/>
  <c r="S250" i="1" s="1"/>
  <c r="P250" i="1"/>
  <c r="S249" i="1"/>
  <c r="Q249" i="1"/>
  <c r="P249" i="1"/>
  <c r="Q248" i="1"/>
  <c r="S248" i="1" s="1"/>
  <c r="P248" i="1"/>
  <c r="S247" i="1"/>
  <c r="Q247" i="1"/>
  <c r="P247" i="1"/>
  <c r="S246" i="1"/>
  <c r="Q246" i="1"/>
  <c r="P246" i="1"/>
  <c r="S245" i="1"/>
  <c r="Q245" i="1"/>
  <c r="P245" i="1"/>
  <c r="Q244" i="1"/>
  <c r="S244" i="1" s="1"/>
  <c r="P244" i="1"/>
  <c r="S243" i="1"/>
  <c r="Q243" i="1"/>
  <c r="P243" i="1"/>
  <c r="S242" i="1"/>
  <c r="Q242" i="1"/>
  <c r="P242" i="1"/>
  <c r="Q241" i="1"/>
  <c r="S241" i="1" s="1"/>
  <c r="P241" i="1"/>
  <c r="Q240" i="1"/>
  <c r="S240" i="1" s="1"/>
  <c r="P240" i="1"/>
  <c r="S239" i="1"/>
  <c r="Q239" i="1"/>
  <c r="P239" i="1"/>
  <c r="Q238" i="1"/>
  <c r="S238" i="1" s="1"/>
  <c r="P238" i="1"/>
  <c r="Q237" i="1"/>
  <c r="S237" i="1" s="1"/>
  <c r="P237" i="1"/>
  <c r="Q236" i="1"/>
  <c r="S236" i="1" s="1"/>
  <c r="P236" i="1"/>
  <c r="S235" i="1"/>
  <c r="Q235" i="1"/>
  <c r="P235" i="1"/>
  <c r="Q234" i="1"/>
  <c r="S234" i="1" s="1"/>
  <c r="P234" i="1"/>
  <c r="S233" i="1"/>
  <c r="Q233" i="1"/>
  <c r="P233" i="1"/>
  <c r="Q232" i="1"/>
  <c r="S232" i="1" s="1"/>
  <c r="P232" i="1"/>
  <c r="S231" i="1"/>
  <c r="Q231" i="1"/>
  <c r="P231" i="1"/>
  <c r="S230" i="1"/>
  <c r="Q230" i="1"/>
  <c r="P230" i="1"/>
  <c r="S229" i="1"/>
  <c r="Q229" i="1"/>
  <c r="P229" i="1"/>
  <c r="Q228" i="1"/>
  <c r="S228" i="1" s="1"/>
  <c r="P228" i="1"/>
  <c r="S227" i="1"/>
  <c r="Q227" i="1"/>
  <c r="P227" i="1"/>
  <c r="S226" i="1"/>
  <c r="Q226" i="1"/>
  <c r="P226" i="1"/>
  <c r="Q225" i="1"/>
  <c r="S225" i="1" s="1"/>
  <c r="P225" i="1"/>
  <c r="Q224" i="1"/>
  <c r="S224" i="1" s="1"/>
  <c r="P224" i="1"/>
  <c r="S223" i="1"/>
  <c r="Q223" i="1"/>
  <c r="P223" i="1"/>
  <c r="S222" i="1"/>
  <c r="Q222" i="1"/>
  <c r="P222" i="1"/>
  <c r="Q221" i="1"/>
  <c r="S221" i="1" s="1"/>
  <c r="P221" i="1"/>
  <c r="Q220" i="1"/>
  <c r="S220" i="1" s="1"/>
  <c r="P220" i="1"/>
  <c r="S219" i="1"/>
  <c r="Q219" i="1"/>
  <c r="P219" i="1"/>
  <c r="S218" i="1"/>
  <c r="Q218" i="1"/>
  <c r="P218" i="1"/>
  <c r="Q217" i="1"/>
  <c r="S217" i="1" s="1"/>
  <c r="P217" i="1"/>
  <c r="Q216" i="1"/>
  <c r="S216" i="1" s="1"/>
  <c r="P216" i="1"/>
  <c r="S215" i="1"/>
  <c r="Q215" i="1"/>
  <c r="P215" i="1"/>
  <c r="S214" i="1"/>
  <c r="Q214" i="1"/>
  <c r="P214" i="1"/>
  <c r="Q213" i="1"/>
  <c r="S213" i="1" s="1"/>
  <c r="P213" i="1"/>
  <c r="Q212" i="1"/>
  <c r="S212" i="1" s="1"/>
  <c r="P212" i="1"/>
  <c r="S211" i="1"/>
  <c r="Q211" i="1"/>
  <c r="P211" i="1"/>
  <c r="S210" i="1"/>
  <c r="Q210" i="1"/>
  <c r="P210" i="1"/>
  <c r="Q209" i="1"/>
  <c r="S209" i="1" s="1"/>
  <c r="P209" i="1"/>
  <c r="Q208" i="1"/>
  <c r="S208" i="1" s="1"/>
  <c r="P208" i="1"/>
  <c r="S207" i="1"/>
  <c r="Q207" i="1"/>
  <c r="P207" i="1"/>
  <c r="S206" i="1"/>
  <c r="Q206" i="1"/>
  <c r="P206" i="1"/>
  <c r="Q205" i="1"/>
  <c r="S205" i="1" s="1"/>
  <c r="P205" i="1"/>
  <c r="Q204" i="1"/>
  <c r="S204" i="1" s="1"/>
  <c r="P204" i="1"/>
  <c r="S203" i="1"/>
  <c r="Q203" i="1"/>
  <c r="P203" i="1"/>
  <c r="S202" i="1"/>
  <c r="Q202" i="1"/>
  <c r="P202" i="1"/>
  <c r="Q201" i="1"/>
  <c r="S201" i="1" s="1"/>
  <c r="P201" i="1"/>
  <c r="Q200" i="1"/>
  <c r="S200" i="1" s="1"/>
  <c r="P200" i="1"/>
  <c r="S199" i="1"/>
  <c r="Q199" i="1"/>
  <c r="P199" i="1"/>
  <c r="S198" i="1"/>
  <c r="Q198" i="1"/>
  <c r="P198" i="1"/>
  <c r="Q197" i="1"/>
  <c r="S197" i="1" s="1"/>
  <c r="P197" i="1"/>
  <c r="Q196" i="1"/>
  <c r="S196" i="1" s="1"/>
  <c r="P196" i="1"/>
  <c r="S195" i="1"/>
  <c r="Q195" i="1"/>
  <c r="P195" i="1"/>
  <c r="S194" i="1"/>
  <c r="Q194" i="1"/>
  <c r="P194" i="1"/>
  <c r="Q193" i="1"/>
  <c r="S193" i="1" s="1"/>
  <c r="P193" i="1"/>
  <c r="Q192" i="1"/>
  <c r="S192" i="1" s="1"/>
  <c r="P192" i="1"/>
  <c r="S191" i="1"/>
  <c r="Q191" i="1"/>
  <c r="P191" i="1"/>
  <c r="S190" i="1"/>
  <c r="Q190" i="1"/>
  <c r="P190" i="1"/>
  <c r="Q189" i="1"/>
  <c r="S189" i="1" s="1"/>
  <c r="P189" i="1"/>
  <c r="Q188" i="1"/>
  <c r="S188" i="1" s="1"/>
  <c r="P188" i="1"/>
  <c r="S187" i="1"/>
  <c r="Q187" i="1"/>
  <c r="P187" i="1"/>
  <c r="S186" i="1"/>
  <c r="Q186" i="1"/>
  <c r="P186" i="1"/>
  <c r="Q185" i="1"/>
  <c r="S185" i="1" s="1"/>
  <c r="P185" i="1"/>
  <c r="Q184" i="1"/>
  <c r="S184" i="1" s="1"/>
  <c r="P184" i="1"/>
  <c r="S183" i="1"/>
  <c r="Q183" i="1"/>
  <c r="P183" i="1"/>
  <c r="S182" i="1"/>
  <c r="Q182" i="1"/>
  <c r="P182" i="1"/>
  <c r="Q181" i="1"/>
  <c r="S181" i="1" s="1"/>
  <c r="P181" i="1"/>
  <c r="Q180" i="1"/>
  <c r="S180" i="1" s="1"/>
  <c r="P180" i="1"/>
  <c r="S179" i="1"/>
  <c r="Q179" i="1"/>
  <c r="P179" i="1"/>
  <c r="S178" i="1"/>
  <c r="Q178" i="1"/>
  <c r="P178" i="1"/>
  <c r="Q177" i="1"/>
  <c r="S177" i="1" s="1"/>
  <c r="P177" i="1"/>
  <c r="Q176" i="1"/>
  <c r="S176" i="1" s="1"/>
  <c r="P176" i="1"/>
  <c r="S175" i="1"/>
  <c r="Q175" i="1"/>
  <c r="P175" i="1"/>
  <c r="S174" i="1"/>
  <c r="Q174" i="1"/>
  <c r="P174" i="1"/>
  <c r="Q173" i="1"/>
  <c r="S173" i="1" s="1"/>
  <c r="P173" i="1"/>
  <c r="Q172" i="1"/>
  <c r="S172" i="1" s="1"/>
  <c r="P172" i="1"/>
  <c r="S171" i="1"/>
  <c r="Q171" i="1"/>
  <c r="P171" i="1"/>
  <c r="S170" i="1"/>
  <c r="Q170" i="1"/>
  <c r="P170" i="1"/>
  <c r="Q169" i="1"/>
  <c r="S169" i="1" s="1"/>
  <c r="P169" i="1"/>
  <c r="Q168" i="1"/>
  <c r="S168" i="1" s="1"/>
  <c r="P168" i="1"/>
  <c r="S167" i="1"/>
  <c r="Q167" i="1"/>
  <c r="P167" i="1"/>
  <c r="S166" i="1"/>
  <c r="Q166" i="1"/>
  <c r="P166" i="1"/>
  <c r="Q165" i="1"/>
  <c r="S165" i="1" s="1"/>
  <c r="P165" i="1"/>
  <c r="Q164" i="1"/>
  <c r="S164" i="1" s="1"/>
  <c r="P164" i="1"/>
  <c r="S163" i="1"/>
  <c r="Q163" i="1"/>
  <c r="P163" i="1"/>
  <c r="S162" i="1"/>
  <c r="Q162" i="1"/>
  <c r="P162" i="1"/>
  <c r="Q161" i="1"/>
  <c r="S161" i="1" s="1"/>
  <c r="P161" i="1"/>
  <c r="Q160" i="1"/>
  <c r="S160" i="1" s="1"/>
  <c r="P160" i="1"/>
  <c r="S159" i="1"/>
  <c r="Q159" i="1"/>
  <c r="P159" i="1"/>
  <c r="S158" i="1"/>
  <c r="Q158" i="1"/>
  <c r="P158" i="1"/>
  <c r="Q157" i="1"/>
  <c r="S157" i="1" s="1"/>
  <c r="P157" i="1"/>
  <c r="Q156" i="1"/>
  <c r="S156" i="1" s="1"/>
  <c r="P156" i="1"/>
  <c r="S155" i="1"/>
  <c r="Q155" i="1"/>
  <c r="P155" i="1"/>
  <c r="S154" i="1"/>
  <c r="Q154" i="1"/>
  <c r="P154" i="1"/>
  <c r="Q153" i="1"/>
  <c r="S153" i="1" s="1"/>
  <c r="P153" i="1"/>
  <c r="Q152" i="1"/>
  <c r="S152" i="1" s="1"/>
  <c r="P152" i="1"/>
  <c r="S151" i="1"/>
  <c r="Q151" i="1"/>
  <c r="P151" i="1"/>
  <c r="S150" i="1"/>
  <c r="Q150" i="1"/>
  <c r="P150" i="1"/>
  <c r="Q149" i="1"/>
  <c r="S149" i="1" s="1"/>
  <c r="P149" i="1"/>
  <c r="Q148" i="1"/>
  <c r="S148" i="1" s="1"/>
  <c r="P148" i="1"/>
  <c r="S147" i="1"/>
  <c r="Q147" i="1"/>
  <c r="P147" i="1"/>
  <c r="S146" i="1"/>
  <c r="Q146" i="1"/>
  <c r="P146" i="1"/>
  <c r="Q145" i="1"/>
  <c r="S145" i="1" s="1"/>
  <c r="P145" i="1"/>
  <c r="Q144" i="1"/>
  <c r="S144" i="1" s="1"/>
  <c r="P144" i="1"/>
  <c r="S143" i="1"/>
  <c r="Q143" i="1"/>
  <c r="P143" i="1"/>
  <c r="S142" i="1"/>
  <c r="Q142" i="1"/>
  <c r="P142" i="1"/>
  <c r="Q141" i="1"/>
  <c r="S141" i="1" s="1"/>
  <c r="P141" i="1"/>
  <c r="Q140" i="1"/>
  <c r="S140" i="1" s="1"/>
  <c r="P140" i="1"/>
  <c r="S139" i="1"/>
  <c r="Q139" i="1"/>
  <c r="P139" i="1"/>
  <c r="S138" i="1"/>
  <c r="Q138" i="1"/>
  <c r="P138" i="1"/>
  <c r="Q137" i="1"/>
  <c r="S137" i="1" s="1"/>
  <c r="P137" i="1"/>
  <c r="Q136" i="1"/>
  <c r="S136" i="1" s="1"/>
  <c r="P136" i="1"/>
  <c r="S135" i="1"/>
  <c r="Q135" i="1"/>
  <c r="P135" i="1"/>
  <c r="S134" i="1"/>
  <c r="Q134" i="1"/>
  <c r="P134" i="1"/>
  <c r="Q133" i="1"/>
  <c r="S133" i="1" s="1"/>
  <c r="P133" i="1"/>
  <c r="Q132" i="1"/>
  <c r="S132" i="1" s="1"/>
  <c r="P132" i="1"/>
  <c r="S131" i="1"/>
  <c r="Q131" i="1"/>
  <c r="P131" i="1"/>
  <c r="S130" i="1"/>
  <c r="Q130" i="1"/>
  <c r="P130" i="1"/>
  <c r="Q129" i="1"/>
  <c r="S129" i="1" s="1"/>
  <c r="P129" i="1"/>
  <c r="Q128" i="1"/>
  <c r="S128" i="1" s="1"/>
  <c r="P128" i="1"/>
  <c r="S127" i="1"/>
  <c r="Q127" i="1"/>
  <c r="P127" i="1"/>
  <c r="S126" i="1"/>
  <c r="Q126" i="1"/>
  <c r="P126" i="1"/>
  <c r="Q125" i="1"/>
  <c r="S125" i="1" s="1"/>
  <c r="P125" i="1"/>
  <c r="Q124" i="1"/>
  <c r="S124" i="1" s="1"/>
  <c r="P124" i="1"/>
  <c r="S123" i="1"/>
  <c r="Q123" i="1"/>
  <c r="P123" i="1"/>
  <c r="Q122" i="1"/>
  <c r="S122" i="1" s="1"/>
  <c r="P122" i="1"/>
  <c r="Q121" i="1"/>
  <c r="S121" i="1" s="1"/>
  <c r="P121" i="1"/>
  <c r="Q120" i="1"/>
  <c r="S120" i="1" s="1"/>
  <c r="P120" i="1"/>
  <c r="S119" i="1"/>
  <c r="Q119" i="1"/>
  <c r="P119" i="1"/>
  <c r="Q118" i="1"/>
  <c r="S118" i="1" s="1"/>
  <c r="P118" i="1"/>
  <c r="Q117" i="1"/>
  <c r="S117" i="1" s="1"/>
  <c r="P117" i="1"/>
  <c r="Q116" i="1"/>
  <c r="S116" i="1" s="1"/>
  <c r="P116" i="1"/>
  <c r="S115" i="1"/>
  <c r="Q115" i="1"/>
  <c r="P115" i="1"/>
  <c r="Q114" i="1"/>
  <c r="S114" i="1" s="1"/>
  <c r="P114" i="1"/>
  <c r="Q113" i="1"/>
  <c r="S113" i="1" s="1"/>
  <c r="P113" i="1"/>
  <c r="Q112" i="1"/>
  <c r="S112" i="1" s="1"/>
  <c r="P112" i="1"/>
  <c r="S111" i="1"/>
  <c r="Q111" i="1"/>
  <c r="P111" i="1"/>
  <c r="Q110" i="1"/>
  <c r="S110" i="1" s="1"/>
  <c r="P110" i="1"/>
  <c r="Q109" i="1"/>
  <c r="S109" i="1" s="1"/>
  <c r="P109" i="1"/>
  <c r="Q108" i="1"/>
  <c r="S108" i="1" s="1"/>
  <c r="P108" i="1"/>
  <c r="S107" i="1"/>
  <c r="Q107" i="1"/>
  <c r="P107" i="1"/>
  <c r="Q106" i="1"/>
  <c r="S106" i="1" s="1"/>
  <c r="P106" i="1"/>
  <c r="Q105" i="1"/>
  <c r="S105" i="1" s="1"/>
  <c r="P105" i="1"/>
  <c r="Q104" i="1"/>
  <c r="S104" i="1" s="1"/>
  <c r="P104" i="1"/>
  <c r="S103" i="1"/>
  <c r="Q103" i="1"/>
  <c r="P103" i="1"/>
  <c r="Q102" i="1"/>
  <c r="S102" i="1" s="1"/>
  <c r="P102" i="1"/>
  <c r="Q101" i="1"/>
  <c r="S101" i="1" s="1"/>
  <c r="P101" i="1"/>
  <c r="Q100" i="1"/>
  <c r="S100" i="1" s="1"/>
  <c r="P100" i="1"/>
  <c r="S99" i="1"/>
  <c r="Q99" i="1"/>
  <c r="P99" i="1"/>
  <c r="Q98" i="1"/>
  <c r="S98" i="1" s="1"/>
  <c r="P98" i="1"/>
  <c r="Q97" i="1"/>
  <c r="S97" i="1" s="1"/>
  <c r="P97" i="1"/>
  <c r="Q96" i="1"/>
  <c r="S96" i="1" s="1"/>
  <c r="P96" i="1"/>
  <c r="S95" i="1"/>
  <c r="Q95" i="1"/>
  <c r="P95" i="1"/>
  <c r="Q94" i="1"/>
  <c r="S94" i="1" s="1"/>
  <c r="P94" i="1"/>
  <c r="Q93" i="1"/>
  <c r="S93" i="1" s="1"/>
  <c r="P93" i="1"/>
  <c r="Q92" i="1"/>
  <c r="S92" i="1" s="1"/>
  <c r="P92" i="1"/>
  <c r="S91" i="1"/>
  <c r="Q91" i="1"/>
  <c r="P91" i="1"/>
  <c r="Q90" i="1"/>
  <c r="S90" i="1" s="1"/>
  <c r="P90" i="1"/>
  <c r="Q89" i="1"/>
  <c r="S89" i="1" s="1"/>
  <c r="P89" i="1"/>
  <c r="Q88" i="1"/>
  <c r="S88" i="1" s="1"/>
  <c r="P88" i="1"/>
  <c r="S87" i="1"/>
  <c r="Q87" i="1"/>
  <c r="P87" i="1"/>
  <c r="Q86" i="1"/>
  <c r="S86" i="1" s="1"/>
  <c r="P86" i="1"/>
  <c r="Q85" i="1"/>
  <c r="S85" i="1" s="1"/>
  <c r="P85" i="1"/>
  <c r="Q84" i="1"/>
  <c r="S84" i="1" s="1"/>
  <c r="P84" i="1"/>
  <c r="S83" i="1"/>
  <c r="Q83" i="1"/>
  <c r="P83" i="1"/>
  <c r="Q82" i="1"/>
  <c r="S82" i="1" s="1"/>
  <c r="P82" i="1"/>
  <c r="Q81" i="1"/>
  <c r="S81" i="1" s="1"/>
  <c r="P81" i="1"/>
  <c r="Q80" i="1"/>
  <c r="S80" i="1" s="1"/>
  <c r="P80" i="1"/>
  <c r="S79" i="1"/>
  <c r="Q79" i="1"/>
  <c r="P79" i="1"/>
  <c r="Q78" i="1"/>
  <c r="S78" i="1" s="1"/>
  <c r="P78" i="1"/>
  <c r="Q77" i="1"/>
  <c r="S77" i="1" s="1"/>
  <c r="P77" i="1"/>
  <c r="Q76" i="1"/>
  <c r="S76" i="1" s="1"/>
  <c r="P76" i="1"/>
  <c r="S75" i="1"/>
  <c r="Q75" i="1"/>
  <c r="P75" i="1"/>
  <c r="Q74" i="1"/>
  <c r="S74" i="1" s="1"/>
  <c r="P74" i="1"/>
  <c r="Q73" i="1"/>
  <c r="S73" i="1" s="1"/>
  <c r="P73" i="1"/>
  <c r="Q72" i="1"/>
  <c r="S72" i="1" s="1"/>
  <c r="P72" i="1"/>
  <c r="S71" i="1"/>
  <c r="Q71" i="1"/>
  <c r="P71" i="1"/>
  <c r="Q70" i="1"/>
  <c r="S70" i="1" s="1"/>
  <c r="P70" i="1"/>
  <c r="Q69" i="1"/>
  <c r="S69" i="1" s="1"/>
  <c r="P69" i="1"/>
  <c r="Q68" i="1"/>
  <c r="S68" i="1" s="1"/>
  <c r="P68" i="1"/>
  <c r="S67" i="1"/>
  <c r="Q67" i="1"/>
  <c r="P67" i="1"/>
  <c r="Q66" i="1"/>
  <c r="S66" i="1" s="1"/>
  <c r="P66" i="1"/>
  <c r="Q65" i="1"/>
  <c r="S65" i="1" s="1"/>
  <c r="P65" i="1"/>
  <c r="Q64" i="1"/>
  <c r="S64" i="1" s="1"/>
  <c r="P64" i="1"/>
  <c r="S63" i="1"/>
  <c r="Q63" i="1"/>
  <c r="P63" i="1"/>
  <c r="Q62" i="1"/>
  <c r="S62" i="1" s="1"/>
  <c r="P62" i="1"/>
  <c r="Q61" i="1"/>
  <c r="S61" i="1" s="1"/>
  <c r="P61" i="1"/>
  <c r="Q60" i="1"/>
  <c r="S60" i="1" s="1"/>
  <c r="P60" i="1"/>
  <c r="S59" i="1"/>
  <c r="Q59" i="1"/>
  <c r="P59" i="1"/>
  <c r="Q58" i="1"/>
  <c r="S58" i="1" s="1"/>
  <c r="P58" i="1"/>
  <c r="Q57" i="1"/>
  <c r="S57" i="1" s="1"/>
  <c r="P57" i="1"/>
  <c r="Q56" i="1"/>
  <c r="S56" i="1" s="1"/>
  <c r="P56" i="1"/>
  <c r="S55" i="1"/>
  <c r="Q55" i="1"/>
  <c r="P55" i="1"/>
  <c r="Q54" i="1"/>
  <c r="S54" i="1" s="1"/>
  <c r="P54" i="1"/>
  <c r="Q53" i="1"/>
  <c r="S53" i="1" s="1"/>
  <c r="P53" i="1"/>
  <c r="Q52" i="1"/>
  <c r="S52" i="1" s="1"/>
  <c r="P52" i="1"/>
  <c r="S51" i="1"/>
  <c r="Q51" i="1"/>
  <c r="P51" i="1"/>
  <c r="Q50" i="1"/>
  <c r="S50" i="1" s="1"/>
  <c r="P50" i="1"/>
  <c r="Q49" i="1"/>
  <c r="S49" i="1" s="1"/>
  <c r="P49" i="1"/>
  <c r="Q48" i="1"/>
  <c r="S48" i="1" s="1"/>
  <c r="P48" i="1"/>
  <c r="S47" i="1"/>
  <c r="Q47" i="1"/>
  <c r="P47" i="1"/>
  <c r="Q46" i="1"/>
  <c r="S46" i="1" s="1"/>
  <c r="P46" i="1"/>
  <c r="Q45" i="1"/>
  <c r="S45" i="1" s="1"/>
  <c r="P45" i="1"/>
  <c r="Q44" i="1"/>
  <c r="S44" i="1" s="1"/>
  <c r="P44" i="1"/>
  <c r="S43" i="1"/>
  <c r="Q43" i="1"/>
  <c r="P43" i="1"/>
  <c r="Q42" i="1"/>
  <c r="S42" i="1" s="1"/>
  <c r="P42" i="1"/>
  <c r="Q41" i="1"/>
  <c r="S41" i="1" s="1"/>
  <c r="P41" i="1"/>
  <c r="Q40" i="1"/>
  <c r="S40" i="1" s="1"/>
  <c r="P40" i="1"/>
  <c r="S39" i="1"/>
  <c r="Q39" i="1"/>
  <c r="P39" i="1"/>
  <c r="Q38" i="1"/>
  <c r="S38" i="1" s="1"/>
  <c r="P38" i="1"/>
  <c r="Q37" i="1"/>
  <c r="S37" i="1" s="1"/>
  <c r="P37" i="1"/>
  <c r="Q36" i="1"/>
  <c r="S36" i="1" s="1"/>
  <c r="P36" i="1"/>
  <c r="S35" i="1"/>
  <c r="Q35" i="1"/>
  <c r="P35" i="1"/>
  <c r="Q34" i="1"/>
  <c r="S34" i="1" s="1"/>
  <c r="P34" i="1"/>
  <c r="Q33" i="1"/>
  <c r="S33" i="1" s="1"/>
  <c r="P33" i="1"/>
  <c r="Q32" i="1"/>
  <c r="S32" i="1" s="1"/>
  <c r="P32" i="1"/>
  <c r="S31" i="1"/>
  <c r="Q31" i="1"/>
  <c r="P31" i="1"/>
  <c r="Q30" i="1"/>
  <c r="S30" i="1" s="1"/>
  <c r="P30" i="1"/>
  <c r="Q29" i="1"/>
  <c r="S29" i="1" s="1"/>
  <c r="P29" i="1"/>
  <c r="Q28" i="1"/>
  <c r="S28" i="1" s="1"/>
  <c r="P28" i="1"/>
  <c r="S27" i="1"/>
  <c r="Q27" i="1"/>
  <c r="P27" i="1"/>
  <c r="Q26" i="1"/>
  <c r="S26" i="1" s="1"/>
  <c r="P26" i="1"/>
  <c r="Q25" i="1"/>
  <c r="S25" i="1" s="1"/>
  <c r="P25" i="1"/>
  <c r="Q24" i="1"/>
  <c r="S24" i="1" s="1"/>
  <c r="P24" i="1"/>
  <c r="S23" i="1"/>
  <c r="Q23" i="1"/>
  <c r="P23" i="1"/>
  <c r="Q22" i="1"/>
  <c r="S22" i="1" s="1"/>
  <c r="P22" i="1"/>
  <c r="Q21" i="1"/>
  <c r="S21" i="1" s="1"/>
  <c r="P21" i="1"/>
  <c r="Q20" i="1"/>
  <c r="S20" i="1" s="1"/>
  <c r="P20" i="1"/>
  <c r="S19" i="1"/>
  <c r="Q19" i="1"/>
  <c r="P19" i="1"/>
  <c r="Q18" i="1"/>
  <c r="S18" i="1" s="1"/>
  <c r="P18" i="1"/>
  <c r="Q17" i="1"/>
  <c r="S17" i="1" s="1"/>
  <c r="P17" i="1"/>
  <c r="Q16" i="1"/>
  <c r="S16" i="1" s="1"/>
  <c r="P16" i="1"/>
  <c r="S15" i="1"/>
  <c r="Q15" i="1"/>
  <c r="P15" i="1"/>
  <c r="Q14" i="1"/>
  <c r="S14" i="1" s="1"/>
  <c r="P14" i="1"/>
  <c r="Q13" i="1"/>
  <c r="S13" i="1" s="1"/>
  <c r="P13" i="1"/>
  <c r="Q12" i="1"/>
  <c r="S12" i="1" s="1"/>
  <c r="P12" i="1"/>
  <c r="S11" i="1"/>
  <c r="Q11" i="1"/>
  <c r="P11" i="1"/>
  <c r="Q10" i="1"/>
  <c r="S10" i="1" s="1"/>
  <c r="P10" i="1"/>
  <c r="Q9" i="1"/>
  <c r="S9" i="1" s="1"/>
  <c r="P9" i="1"/>
  <c r="Q8" i="1"/>
  <c r="S8" i="1" s="1"/>
  <c r="P8" i="1"/>
  <c r="S7" i="1"/>
  <c r="Q7" i="1"/>
  <c r="P7" i="1"/>
  <c r="Q6" i="1"/>
  <c r="S6" i="1" s="1"/>
  <c r="P6" i="1"/>
  <c r="Q5" i="1"/>
  <c r="S5" i="1" s="1"/>
  <c r="P5" i="1"/>
  <c r="Q4" i="1"/>
  <c r="S4" i="1" s="1"/>
  <c r="P4" i="1"/>
  <c r="S3" i="1"/>
  <c r="Q3" i="1"/>
  <c r="P3" i="1"/>
  <c r="Q2" i="1"/>
  <c r="S2" i="1" s="1"/>
  <c r="P2" i="1"/>
  <c r="G5" i="23" l="1"/>
  <c r="G9" i="23"/>
  <c r="G13" i="23"/>
  <c r="H5" i="23"/>
  <c r="H9" i="23"/>
  <c r="H13" i="23"/>
  <c r="E4" i="23"/>
  <c r="F4" i="23" s="1"/>
  <c r="F5" i="23"/>
  <c r="E8" i="23"/>
  <c r="G8" i="23" s="1"/>
  <c r="F9" i="23"/>
  <c r="E12" i="23"/>
  <c r="H12" i="23" s="1"/>
  <c r="F13" i="23"/>
  <c r="E3" i="23"/>
  <c r="F3" i="23" s="1"/>
  <c r="E7" i="23"/>
  <c r="G7" i="23" s="1"/>
  <c r="E11" i="23"/>
  <c r="H11" i="23" s="1"/>
  <c r="E2" i="23"/>
  <c r="F2" i="23" s="1"/>
  <c r="E6" i="23"/>
  <c r="H6" i="23" s="1"/>
  <c r="E10" i="23"/>
  <c r="G10" i="23" s="1"/>
  <c r="G12" i="23" l="1"/>
  <c r="F7" i="23"/>
  <c r="F8" i="23"/>
  <c r="H2" i="23"/>
  <c r="G6" i="23"/>
  <c r="G11" i="23"/>
  <c r="F6" i="23"/>
  <c r="F11" i="23"/>
  <c r="F12" i="23"/>
  <c r="H3" i="23"/>
  <c r="F10" i="23"/>
  <c r="H4" i="23"/>
  <c r="G4" i="23"/>
  <c r="H10" i="23"/>
  <c r="G2" i="23"/>
  <c r="H8" i="23"/>
  <c r="G3" i="23"/>
  <c r="H7" i="23"/>
</calcChain>
</file>

<file path=xl/sharedStrings.xml><?xml version="1.0" encoding="utf-8"?>
<sst xmlns="http://schemas.openxmlformats.org/spreadsheetml/2006/main" count="33653" uniqueCount="8375">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</sst>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1" applyNumberFormat="1" applyFont="1"/>
    <xf numFmtId="42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663977840596763"/>
          <c:y val="3.1809882460344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5-491C-9646-2B181F9AD064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5-491C-9646-2B181F9AD064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5-491C-9646-2B181F9AD064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5-491C-9646-2B181F9AD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5963856"/>
        <c:axId val="425960576"/>
      </c:barChart>
      <c:catAx>
        <c:axId val="42596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60576"/>
        <c:crosses val="autoZero"/>
        <c:auto val="1"/>
        <c:lblAlgn val="ctr"/>
        <c:lblOffset val="100"/>
        <c:noMultiLvlLbl val="0"/>
      </c:catAx>
      <c:valAx>
        <c:axId val="4259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96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2F-4DEB-83FE-B070E27A59C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7F-439C-99CC-D363BD4482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7F-439C-99CC-D363BD44826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7F-439C-99CC-D363BD448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546496"/>
        <c:axId val="438553384"/>
      </c:barChart>
      <c:catAx>
        <c:axId val="4385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53384"/>
        <c:crosses val="autoZero"/>
        <c:auto val="1"/>
        <c:lblAlgn val="ctr"/>
        <c:lblOffset val="100"/>
        <c:noMultiLvlLbl val="0"/>
      </c:catAx>
      <c:valAx>
        <c:axId val="4385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5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[Kickstarter_Challenge_V2.xlsx]Outcomes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30243021135170545"/>
          <c:y val="5.52412429927740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F-49DF-BA27-EC5A822678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F-49DF-BA27-EC5A822678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F-49DF-BA27-EC5A8226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68672"/>
        <c:axId val="507974248"/>
      </c:lineChart>
      <c:catAx>
        <c:axId val="50796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4248"/>
        <c:crosses val="autoZero"/>
        <c:auto val="1"/>
        <c:lblAlgn val="ctr"/>
        <c:lblOffset val="100"/>
        <c:noMultiLvlLbl val="0"/>
      </c:catAx>
      <c:valAx>
        <c:axId val="50797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41-4210-ABB0-578E0F4D9A0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41-4210-ABB0-578E0F4D9A0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41-4210-ABB0-578E0F4D9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6631200"/>
        <c:axId val="406627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41-4210-ABB0-578E0F4D9A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941-4210-ABB0-578E0F4D9A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941-4210-ABB0-578E0F4D9A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941-4210-ABB0-578E0F4D9A00}"/>
                  </c:ext>
                </c:extLst>
              </c15:ser>
            </c15:filteredLineSeries>
          </c:ext>
        </c:extLst>
      </c:lineChart>
      <c:catAx>
        <c:axId val="4066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27592"/>
        <c:crosses val="autoZero"/>
        <c:auto val="1"/>
        <c:lblAlgn val="ctr"/>
        <c:lblOffset val="100"/>
        <c:noMultiLvlLbl val="0"/>
      </c:catAx>
      <c:valAx>
        <c:axId val="40662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3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/>
    <cx:plotArea>
      <cx:plotAreaRegion>
        <cx:series layoutId="boxWhisker" uniqueId="{914FABAA-1FDC-4A4C-ACB3-F656814650AA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A1FEC4-9F9D-496F-B036-345B97C9E1A9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490536</xdr:colOff>
      <xdr:row>12</xdr:row>
      <xdr:rowOff>0</xdr:rowOff>
    </xdr:from>
    <xdr:to>
      <xdr:col>18</xdr:col>
      <xdr:colOff>266699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8</xdr:row>
      <xdr:rowOff>66674</xdr:rowOff>
    </xdr:from>
    <xdr:to>
      <xdr:col>18</xdr:col>
      <xdr:colOff>590549</xdr:colOff>
      <xdr:row>27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738186</xdr:colOff>
      <xdr:row>10</xdr:row>
      <xdr:rowOff>76199</xdr:rowOff>
    </xdr:from>
    <xdr:to>
      <xdr:col>18</xdr:col>
      <xdr:colOff>314325</xdr:colOff>
      <xdr:row>30</xdr:row>
      <xdr:rowOff>123824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90487</xdr:colOff>
      <xdr:row>15</xdr:row>
      <xdr:rowOff>57149</xdr:rowOff>
    </xdr:from>
    <xdr:to>
      <xdr:col>12</xdr:col>
      <xdr:colOff>66675</xdr:colOff>
      <xdr:row>34</xdr:row>
      <xdr:rowOff>161924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545" cy="6284799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y" refreshedDate="44029.53561053241" createdVersion="6" refreshedVersion="6" minRefreshableVersion="3" recordCount="4114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y" refreshedDate="44033.865490162039" createdVersion="6" refreshedVersion="6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String="0"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y" refreshedDate="44038.556979398149" createdVersion="6" refreshedVersion="6" minRefreshableVersion="3" recordCount="4115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String="0"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m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m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m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m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m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m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m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m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m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m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m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m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m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m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m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m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m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m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m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m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m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m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m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m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m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m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m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m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m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m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m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m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m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m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m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m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m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m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m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m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m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m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m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m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m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m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m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m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m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m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m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m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m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m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m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m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m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m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m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m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m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m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m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m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m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m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m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m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m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m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m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m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m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m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m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m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m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m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m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m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m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m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m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m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m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m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m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m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m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m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m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m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m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m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m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m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m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m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m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m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m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m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m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m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m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m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m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m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m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m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m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m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m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m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m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m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m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m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m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m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m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m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m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m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m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m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m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m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m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m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m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m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m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m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m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m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m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m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m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m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m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m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m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m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m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m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m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m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m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m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m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m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m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m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m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m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m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m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m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m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m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m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m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m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m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m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m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m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m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m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m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m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m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m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m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m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m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m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m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m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m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m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m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m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m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m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m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m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m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m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m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m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m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m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m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m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m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m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m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m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m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m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m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m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m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m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m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m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m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m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m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m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m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m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m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m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m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m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m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m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m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m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m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m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m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m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m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m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m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m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m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m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m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m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m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m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m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m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m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m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m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m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m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m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m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m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m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m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m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m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m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m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m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m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m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m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m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m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m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m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m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m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m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m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m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m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m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m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m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m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m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m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m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m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m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m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m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m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m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m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m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m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m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m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m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m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m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m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m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m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m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m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m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m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m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m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m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m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m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m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m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m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m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m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m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m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m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m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m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m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m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m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m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m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m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m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m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m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m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m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m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m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m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m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m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m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m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m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m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m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m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m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m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m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m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m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m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m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m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m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m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m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m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m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m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m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m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m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m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m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m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m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m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m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m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m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m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m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m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m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m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m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m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m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m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m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m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m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m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m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m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m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m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m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m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m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m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m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m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m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m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m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m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m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m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m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m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m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m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m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m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m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m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m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m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m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m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m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m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m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m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m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m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m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m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m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m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m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m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m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m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m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m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m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m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m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m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m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m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m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m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m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m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m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m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m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m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m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m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m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m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m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m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m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m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m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m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m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m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m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m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m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m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m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m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m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m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m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m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m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m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m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m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m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m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m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m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m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m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m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m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m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m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m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m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m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m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m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m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m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m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m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m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m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m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m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m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m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m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m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m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m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m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m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m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m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m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m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m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m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m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m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m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m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m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m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m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m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m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m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m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m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m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m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m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m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m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m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m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m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m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m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m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m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m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m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m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m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m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m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m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m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m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m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m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m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m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m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m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m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m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m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m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m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m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m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m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m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m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m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m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m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m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m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m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m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m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m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m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m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m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m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m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m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m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m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m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m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m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m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m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m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m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m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m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m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m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m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m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m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m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m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m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m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m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m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m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m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m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m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m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m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m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m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m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m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m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m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m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m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m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m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m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m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m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m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m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m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m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m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m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m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m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m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m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m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m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m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m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m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m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m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m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m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m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m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m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m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m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m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m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m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m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m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m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m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m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m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m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m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m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m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m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m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m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m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m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m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m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m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m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m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m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m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m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m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m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m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m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m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m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m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m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m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m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m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m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m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m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m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m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m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m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m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m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m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m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m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m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m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m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m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m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m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m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m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m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m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m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m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m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m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m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m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m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m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m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m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m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m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m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m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m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m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m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m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m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m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m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m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m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m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m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m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m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m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m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m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m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m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m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m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m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m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m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m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m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m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m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m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m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m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m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m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m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m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m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m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m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m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m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m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m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m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m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m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m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m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m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m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m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m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m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m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m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m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m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m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m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m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m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m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m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m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m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m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m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m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m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m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m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m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m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m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m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m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m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m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m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m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m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m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m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m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m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m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m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m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m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m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m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m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m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m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m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m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m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m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m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m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m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m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m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m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m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m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m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m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m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m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m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m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m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m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m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m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m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m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m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m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m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m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m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m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m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m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m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m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m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m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m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m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m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m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m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m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m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m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m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m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m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m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m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m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m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m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m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m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m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m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m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m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m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m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m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m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m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m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m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m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m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m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m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m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m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m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m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m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m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m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m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m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m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m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m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m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m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m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m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m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m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m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m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m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m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m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m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m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m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m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m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m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m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m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m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m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m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m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m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m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m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m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m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m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m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m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m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m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m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m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m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m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m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m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m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m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m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m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m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m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m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m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m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m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m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m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m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m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m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m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m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m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m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m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m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m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m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m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m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m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m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m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m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m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m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m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m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m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m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m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m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m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m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m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m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m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m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m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m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m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m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m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m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m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m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m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m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m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m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m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m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m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m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m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m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m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m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m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m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m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m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m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m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m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m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m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m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m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m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m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m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m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m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m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m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m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m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m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m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m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m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m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m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m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m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m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m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m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m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m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m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m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m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m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m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m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m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m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m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m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m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m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m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m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m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m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m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m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m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m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m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m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m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m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m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m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m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m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m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m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m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m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m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m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m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m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m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m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m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m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m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m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m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m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m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m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m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m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m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m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m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m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m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m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m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m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m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m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m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m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m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m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m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m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m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m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m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m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m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m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m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m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m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m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m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m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m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m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m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m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m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m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m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m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m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m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m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m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m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m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m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m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m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m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m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m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m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m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m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m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m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m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m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m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m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m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m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m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m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m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m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m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m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m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m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m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m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m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m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m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m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m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m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m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m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m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m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m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m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m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m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m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m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m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m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m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m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m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m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m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m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m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m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m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m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m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m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m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m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m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m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m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m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m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m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m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m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m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m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m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m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m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m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m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m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m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m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m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m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m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m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m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m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m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m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m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m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m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m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m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m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m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m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m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m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m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m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m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m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m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m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m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m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m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m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m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m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m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m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m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m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m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m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m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m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m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m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m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m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m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m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m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m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m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m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m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m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m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m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m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m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m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m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m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m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m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m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m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m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m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m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m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m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m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m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m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m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m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m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m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m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m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m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m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m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m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m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m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m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m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m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m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m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m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m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m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m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m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m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m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m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m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m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m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m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m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m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m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m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m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m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m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m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m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m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m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m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m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m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m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m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m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m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m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m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m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m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m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m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m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m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m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m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m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m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m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m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m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m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m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m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m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m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m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m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m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m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m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m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m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m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m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m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m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m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m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m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m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m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m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m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m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m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m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m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m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m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m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m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m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m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m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m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m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m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m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m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m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m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m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m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m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m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m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m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m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m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m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m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m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m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m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m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m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m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m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m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m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m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m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m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m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m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m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m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m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m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m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m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m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m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m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m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m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m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m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m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m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m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m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m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m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m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m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m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m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m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m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m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m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m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m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m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m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m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m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m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m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m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m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m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m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m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m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m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m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m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m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m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m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m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m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m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m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m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m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m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m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m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m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m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m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m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m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m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m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m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m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m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m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m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m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m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m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m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m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m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m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m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m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m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m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m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m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m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m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m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m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m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m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m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m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m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m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m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m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m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m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m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m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m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m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m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m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m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m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m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m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m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m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m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m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m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m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m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m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m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m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m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m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m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m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m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m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m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m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m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m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m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m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m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m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m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m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m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m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m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m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m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m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m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m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m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m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m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m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m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m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m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m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m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m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m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m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m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m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m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m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m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m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m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m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m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m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m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m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m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m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m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m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m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m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m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m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m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m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m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m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m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m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m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m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m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m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m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m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m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m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m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m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m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m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m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m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m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m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m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m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m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m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m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m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m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m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m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m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m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m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m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m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m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m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m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m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m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m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m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m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m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m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m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m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m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m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m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m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m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m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m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m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m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m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m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m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m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m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m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m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m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m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m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m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m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m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m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m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m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m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m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m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m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m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m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m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m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m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m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m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m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m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m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m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m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m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m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m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m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m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m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m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m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m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m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m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m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m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m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m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m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m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m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m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m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m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m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m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m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m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m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m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m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m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m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m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m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m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m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m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m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m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m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m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m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m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m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m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m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m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m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m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m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m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m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m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m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m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m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m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m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m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m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m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m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m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m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m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m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m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m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m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m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m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m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m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m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m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m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m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m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m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m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m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m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m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m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m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m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m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m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m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m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m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m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m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m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m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m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m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m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m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m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m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m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m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m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m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m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m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m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m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m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m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m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m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m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m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m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m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m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m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m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m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m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m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m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m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m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m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m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m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m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m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m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m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m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m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m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m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m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m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m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m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m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m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m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m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m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m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m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m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m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m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m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m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m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m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m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m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m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m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m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m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m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m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m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m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m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m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m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m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m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m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m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m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m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m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m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m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m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m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m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m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m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m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m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m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m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m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m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m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m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m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m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m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m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m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m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m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m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m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m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m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m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m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m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m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m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m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m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m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m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m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m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m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m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m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m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m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m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m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m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m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m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m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m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m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m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m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m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m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m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m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m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m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m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m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m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m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m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m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m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m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m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m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m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m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m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m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m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m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m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m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m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m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m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m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m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m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m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m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m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m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m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m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m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m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m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m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m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m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m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m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m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m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m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m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m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m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m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m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m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m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m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m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m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m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m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m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m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m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m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m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m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m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m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m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m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m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m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m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m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m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m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m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m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m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m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m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m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m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m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m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m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m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m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m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m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m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m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m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m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m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m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m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m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m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m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m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m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m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m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m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m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m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m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m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m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m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m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m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m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m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m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m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m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m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m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m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m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m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m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m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m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m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m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m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m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m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m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m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m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m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m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m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m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m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m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m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m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m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m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m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m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m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m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m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m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m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m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m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m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m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m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m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m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m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m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m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m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m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m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m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m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m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m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m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m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m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m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m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m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m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m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m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m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m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m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m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m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m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m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m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m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m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m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m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m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m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m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m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m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m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m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m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m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m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m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m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m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m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m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m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m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m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m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m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m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m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m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m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m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m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m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m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m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m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m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m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m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m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m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m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m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m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m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m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m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m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m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m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m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m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m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m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m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m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m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m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m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m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m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m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m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m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m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m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m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m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m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m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m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m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m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m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m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m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m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m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m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m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m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m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m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m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m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m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m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m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m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m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m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m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m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m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m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m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m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m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m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m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m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m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m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m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m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m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m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m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m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m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m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m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m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m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m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m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m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m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m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m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m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m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m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m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m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m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m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m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m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m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m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m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m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m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m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m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m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m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m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m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m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m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m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m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m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m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m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m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m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m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m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m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m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m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m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m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m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m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m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m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m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m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m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m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m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m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m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m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m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m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m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m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m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m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m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m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m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m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m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m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m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m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m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m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m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m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m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m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m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m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m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m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m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m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m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m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m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m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m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m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m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m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m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m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m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m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m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m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m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m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m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m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m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m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m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m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m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m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m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m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m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m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m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m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m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m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m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m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m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m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m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m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m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m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m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m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m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m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m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m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m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m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m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m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m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m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m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m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m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m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m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m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m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m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m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m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m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m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m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m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m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m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m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m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m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m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m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m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m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m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m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m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m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m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m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m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m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m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m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m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m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m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m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m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m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m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m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m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m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m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m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m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m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m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m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m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m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m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m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m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m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m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m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m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m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m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m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m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m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m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m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m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m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m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m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m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m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m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m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m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m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m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m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m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m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m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m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m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m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m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m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m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m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m/>
    <x v="9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m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m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m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m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m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m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m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m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m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m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m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m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m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m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m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m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m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m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m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m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m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m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m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m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m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m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m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m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m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m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m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m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m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m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m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m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m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m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m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m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m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m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m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m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m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m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m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m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m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m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m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m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m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m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m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m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m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m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m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m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m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m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m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m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m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m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m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m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m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m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m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m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m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m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m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m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m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m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m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m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m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m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m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m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m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m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m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m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m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m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m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m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m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m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m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m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m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m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m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m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m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m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m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m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m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m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m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m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m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m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m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m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m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m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m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m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m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m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m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m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m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m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m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m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m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m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m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m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m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m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m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m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m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m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m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m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m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m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m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m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m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m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m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m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m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m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m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m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m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m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m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m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m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m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m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m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m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m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m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m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m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m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m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m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m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m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m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m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m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m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m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m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m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m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m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m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m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m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m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m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m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m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m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m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m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m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m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m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m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m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m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m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m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m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m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m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m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m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m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m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m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m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m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m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m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m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m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m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m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m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m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m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m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m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m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m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m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m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m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m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m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m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m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m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m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m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m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m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m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m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m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m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m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m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m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m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m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m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m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m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m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m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m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m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m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m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m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m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m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m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m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m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m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m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m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m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m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m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m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m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m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m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m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m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m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m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m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m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m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m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m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m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m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m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m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m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m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m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m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m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m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m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m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m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m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m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m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m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m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m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m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m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m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m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m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m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m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m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m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m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m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m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m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m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m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m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m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m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m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m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m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m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m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m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m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m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m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m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m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m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m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m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m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m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m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m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m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m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m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m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m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m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m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m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m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m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m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m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m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m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m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m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m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m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m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m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m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m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m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m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m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m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m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m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m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m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m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m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m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m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m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m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m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m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m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m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m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m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m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m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m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m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m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m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m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m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m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m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m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m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m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m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m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m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m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m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m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m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m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m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m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m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m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m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m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m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m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m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m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m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m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m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m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m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m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m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m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m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m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m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m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m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m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m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m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m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m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m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m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m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m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m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m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m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m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m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m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m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m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m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m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m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m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m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m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m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m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m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m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m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m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m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m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m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m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m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m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m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m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m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m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m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m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m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m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m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m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m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m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m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m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m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m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m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m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m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m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m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m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m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m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m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m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m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m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m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m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m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m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m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m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m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m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m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m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m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m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m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m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m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m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m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m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m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m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m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m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m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m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m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m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m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m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m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m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m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m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m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m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m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m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m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m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m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m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m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m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m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m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m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m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m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m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m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m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m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m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m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m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m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m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m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m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m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m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m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m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m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m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m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m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m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m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m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m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m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m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m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m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m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m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m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m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m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m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m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m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m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m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m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m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m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m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m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m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m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m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m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m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m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m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m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m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m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m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m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m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m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m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m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m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m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m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m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m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m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m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m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m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m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m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m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m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m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m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m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m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m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m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m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m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m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m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m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m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m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m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m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m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m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m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m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m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m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m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m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m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m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m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m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m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m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m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m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m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m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m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m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m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m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m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m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m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m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m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m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m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m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m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m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m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m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m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m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m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m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m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m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m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m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m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m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m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m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m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m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m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m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m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m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m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m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m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m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m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m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m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m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m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m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m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m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m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m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m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m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m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m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m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m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m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m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m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m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m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m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m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m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m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m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m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m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m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m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m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m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m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m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m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m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m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m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m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m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m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m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m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m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m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m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m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m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m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m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m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m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m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m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m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m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m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m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m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m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m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m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m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m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m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m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m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m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m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m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m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m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m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m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m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m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m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m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m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m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m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m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m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m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m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m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m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m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m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m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m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m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m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m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m/>
    <x v="9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m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m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m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m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m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m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m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m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m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m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m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m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m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m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m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m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m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m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m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m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m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m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m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m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m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m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m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m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m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m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m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m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m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m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m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m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m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m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m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m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m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m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m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m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m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m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m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m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m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m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m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m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m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m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m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m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m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m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m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m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m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m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m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m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m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m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m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m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m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m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m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m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m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m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m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m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m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m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m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m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m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m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m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m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m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m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m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m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m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m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m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m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m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m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m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m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m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m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m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m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m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m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m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m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m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m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m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m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m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m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m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m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m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m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m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m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m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m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m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m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m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m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m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m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m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m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m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m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m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m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m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m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m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m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m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m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m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m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m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m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m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m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m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m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m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m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m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m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m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m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m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m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m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m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m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m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m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m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m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m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m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m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m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m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m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m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m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m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m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m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m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m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m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m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m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m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m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m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m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m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m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m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m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m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m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m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m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m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m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m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m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m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m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m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m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m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m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m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m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m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m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m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m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m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m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m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m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m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m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m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m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m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m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m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m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m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m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m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m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m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m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m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m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m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m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m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m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m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m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m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m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m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m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m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m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m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m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m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m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m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m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m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m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m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m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m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m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m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m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m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m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m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m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m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m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m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m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m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m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m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m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m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m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m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m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m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m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m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m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m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m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m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m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m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m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m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m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m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m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m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m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m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m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m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m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m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m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m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m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m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m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m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m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m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m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m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m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m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m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m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m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m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m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m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m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m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m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m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m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m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m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m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m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m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m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m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m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m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m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m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m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m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m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m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m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m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m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m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m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m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m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m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m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m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m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m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m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m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m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m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m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m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m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m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m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m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m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m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m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m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m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m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m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m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m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m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m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m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m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m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m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m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m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m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m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m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m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m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m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m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m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m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m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m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m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m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m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m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m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m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m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m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m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m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m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m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m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m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m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m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m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m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m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m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m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m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m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m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m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m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m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m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m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m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m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m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m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m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m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m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m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m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m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m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m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m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m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m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m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m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m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m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m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m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m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m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m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m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m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m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m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m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m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m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m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m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m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m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m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m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m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m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m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m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m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m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m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m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m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m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m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m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m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m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m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m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m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m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m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m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m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m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m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m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m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m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m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m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m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m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m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m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m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m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m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m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m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m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m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m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m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m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m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m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m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m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m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m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m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m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m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m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m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m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m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m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m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m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m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m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m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m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m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m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m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m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m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m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m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m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m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m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m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m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m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m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m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m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m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m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m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m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m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m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m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m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m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m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m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m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m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m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m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m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m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m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m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m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m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m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m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m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m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m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m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m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m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m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m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m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m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m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m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m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m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m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m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m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m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m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m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m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m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m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m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m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m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m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m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m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m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m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m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m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m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m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m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m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m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m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m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m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m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m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m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m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m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m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m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m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m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m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m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m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m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m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m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m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m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m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m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m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m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m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m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m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m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m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m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m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m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m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m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m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m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m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m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m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m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m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m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m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m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m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m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m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m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m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m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m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m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m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m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m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m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m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m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m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m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m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m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m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m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m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m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m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m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m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m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m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m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m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m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m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m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m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m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m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m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m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m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m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m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m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m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m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m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m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m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m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m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m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m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m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m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m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m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m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m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m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m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m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m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m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m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m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m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m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m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m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m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m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m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m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m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m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m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m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m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m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m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m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m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m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m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m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m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m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m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m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m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m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m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m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m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m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m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m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m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m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m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m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m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m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m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m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m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m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m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m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m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m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m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m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m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m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m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m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m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m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m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m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m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m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m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m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m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m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m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m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m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m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m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m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m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m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m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m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m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m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m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m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m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m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m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m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m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m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m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m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m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m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m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m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m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m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m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m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m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m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m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m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m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m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m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m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m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m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m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m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m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m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m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m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m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m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m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m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m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m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m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m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m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m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m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m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m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m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m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m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m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m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m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m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m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m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m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m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m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m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m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m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m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m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m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m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m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m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m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m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m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m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m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m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m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m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m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m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m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m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m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m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m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m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m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m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m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m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m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m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m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m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m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m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m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m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m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m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m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m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m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m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m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m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m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m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m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m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m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m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m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m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m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m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m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m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m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m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m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m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m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m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m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m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m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m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m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m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m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m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m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m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m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m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m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m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m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m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m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m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m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m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m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m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m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m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m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m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m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m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m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m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m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m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m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m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m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m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m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m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m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m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m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m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m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m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m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m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m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m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m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m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m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m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m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m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m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m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m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m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m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m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m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m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m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m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m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m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m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m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m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m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m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m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m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m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m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m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m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m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m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m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m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m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m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m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m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m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m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m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m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m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m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m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m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m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m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m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m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m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m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m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m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m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m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m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m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m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m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m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m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m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m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m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m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m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m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m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m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m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m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m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m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m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m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m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m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m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m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m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m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m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m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m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m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m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m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m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m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m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m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m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m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m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m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m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m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m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m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m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m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m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m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m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m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m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m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m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m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m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m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m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m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m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m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m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m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m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m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m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m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m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m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m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m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m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m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m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m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m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m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m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m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m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m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m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m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m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m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m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m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m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m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m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m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m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m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m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m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m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m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m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m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m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m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m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m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m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m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m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m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m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m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m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m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m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m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m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m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m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m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m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m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m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m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m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m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m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m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m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m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m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m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m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m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m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m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m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m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m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m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m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m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m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m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m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m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m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m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m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m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m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m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m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m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m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m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m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m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m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m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m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m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m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m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m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m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m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m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m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m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m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m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m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m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m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m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m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m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m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m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m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m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m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m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m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m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m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m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m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m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m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m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m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m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m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m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m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m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m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m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m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m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m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m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m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m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m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m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m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m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m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m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m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m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m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m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m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m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m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m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m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m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m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m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m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m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m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m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m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m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m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m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m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m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m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m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m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m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m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m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m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m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m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m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m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m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m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m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m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m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m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m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m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m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m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m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m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m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m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m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m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m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m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m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m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m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m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m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m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m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m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m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m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m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m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m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m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m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m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m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m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m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m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m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m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m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m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m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m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m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m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m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m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m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m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m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m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m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m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m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m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m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m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m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m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m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m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m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m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m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m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m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m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m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m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m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m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m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m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m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m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m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m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m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m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m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m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m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m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m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m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m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m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m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m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m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m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m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m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m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m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m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m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m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m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m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m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m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m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m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m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m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m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m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m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m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m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m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m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m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m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m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m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m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m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m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m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m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m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m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m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m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m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m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m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m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m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m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m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m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m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m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m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m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m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m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m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m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m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m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m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m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m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m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m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m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m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m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m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m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m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m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m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m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m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m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m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m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m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m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m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m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m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m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m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m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m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m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m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m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m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m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m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m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m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m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m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m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m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m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m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m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m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m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m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m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m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m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m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m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m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m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m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m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m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m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m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m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m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m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m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m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m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m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m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m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m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m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m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m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m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m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m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m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m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m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m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m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m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m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m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m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m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m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m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m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m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m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m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m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m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m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m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m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m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m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m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m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m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m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m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m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m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m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m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m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m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m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m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m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m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m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m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m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m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m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m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m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m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m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m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m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m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m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m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m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m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m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m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m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m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m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m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m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m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m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m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m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m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m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m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m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m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m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m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m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m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m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m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m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m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m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m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m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m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m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m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m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m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m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m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m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m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m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m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m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m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m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m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m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m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m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m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m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m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m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m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m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m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m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m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m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m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m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m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m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m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m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m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m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m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m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m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m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m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m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m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m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m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m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m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m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m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m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m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m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m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m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m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m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m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m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m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m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m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m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m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m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m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m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m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m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m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m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m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m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m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m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m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m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m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m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m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m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m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m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m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m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m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m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m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m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m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m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m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m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m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m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m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m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m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m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m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m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m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m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m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m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m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m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m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m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m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m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m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m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m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m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m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m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m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m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m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m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m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m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m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m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m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m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m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m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m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m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m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m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m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m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m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m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m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m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m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m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m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m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m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m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m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m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m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m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m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m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m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m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m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m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m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m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m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m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m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m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m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m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m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m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m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m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m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m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m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m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m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m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m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m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m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m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m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m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m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m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m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m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m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m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m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m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m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m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m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m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m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m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m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m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m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m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m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m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m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m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m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m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m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m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m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m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m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m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m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m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m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m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m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m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m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m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m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m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m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m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m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m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m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m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m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m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m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m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m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m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m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m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m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m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m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m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m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m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m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m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m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m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m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m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m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m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m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m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m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m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m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m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m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m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m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m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m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m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m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m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m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m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m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m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m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m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m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m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m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m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m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m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m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m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m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m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m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m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m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m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m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m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m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m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m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m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m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m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m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m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m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m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m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m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m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m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m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m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m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m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m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m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m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m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m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m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m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m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m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m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m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m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m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m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m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m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m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m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m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m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m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m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m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m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m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m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m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m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m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m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m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m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m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m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m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m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m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m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m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m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m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m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m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m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m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m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m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m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m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m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m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m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m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m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m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m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m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m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m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m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m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m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m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m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m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m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m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m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m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m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m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m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m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m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m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m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m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m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m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m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m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m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m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m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m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m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m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m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m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m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m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m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m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m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m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m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m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m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m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m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m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m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m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m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m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m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m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m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m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m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m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m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m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m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m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m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m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m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m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m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m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m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m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m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m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m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m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m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m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m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m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m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m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m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m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m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m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m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m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m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m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m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m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m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m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m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m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m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m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m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m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m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m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m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m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m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m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m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m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m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m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m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m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m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m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m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m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m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m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m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m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m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m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m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m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m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m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m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m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m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m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m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m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m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m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m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m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m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m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m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m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m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m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m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m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m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m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m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m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m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m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m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m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m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m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m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m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m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m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m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m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m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m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m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m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m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m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m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m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m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m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m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m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m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m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m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m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m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m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m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m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m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m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m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m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m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m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m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m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m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m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m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m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m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m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m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m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m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m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m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m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m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m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m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m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m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m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m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m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m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m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m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m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m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m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m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m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m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m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m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m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m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m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m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m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m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m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m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m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m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m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m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m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m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m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m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m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m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m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m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m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m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m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m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m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m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m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m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m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m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m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m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m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m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m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m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m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m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m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m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m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m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m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m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m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m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m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m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m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m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m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m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m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m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m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m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m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m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m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m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m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m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m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m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m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m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m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m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m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m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m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m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m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m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m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m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m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m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m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m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m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m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m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m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m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m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m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m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m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m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m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m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m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m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m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m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m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m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m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m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m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m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m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m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m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m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m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m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m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m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m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m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m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m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m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m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m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m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m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m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m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m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m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m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m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m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m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m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m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m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m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m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m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m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m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m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m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m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m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m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m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m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m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m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m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m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m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m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m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m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m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m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m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m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m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m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m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m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m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m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m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m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m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m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m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m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m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m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m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m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m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m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m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m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m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m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m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m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m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m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m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m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m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m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m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m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m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m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m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m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m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m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m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m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m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m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m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m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m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m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m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m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m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m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m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m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m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m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m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m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m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m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m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m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m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m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m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m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m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m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m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m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m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m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m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m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m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m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m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m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m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m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m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m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m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m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m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m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m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m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m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m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m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m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m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m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m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m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m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m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m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m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m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m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m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m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m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m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m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m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m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m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m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m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m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m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m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m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m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m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m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m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m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m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m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m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m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m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m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m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m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m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m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m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m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m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m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m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m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m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m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m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m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m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m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m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m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m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m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m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m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m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m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m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m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m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m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m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m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m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m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m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m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m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m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m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m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m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m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m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m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m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m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m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m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m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m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m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m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m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m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m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m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m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m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m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m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m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m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m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m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m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m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m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m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m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m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m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m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m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m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m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m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m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m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m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m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m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m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m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m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m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m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m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m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m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m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m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m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m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m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m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m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m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m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m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m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m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m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m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m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m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m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m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m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m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m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m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m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m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m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m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m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m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m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m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m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m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m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m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m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m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m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m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m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m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m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m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m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m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m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m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m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m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m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m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m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m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m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m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m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m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m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m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m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m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m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m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m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m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m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m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m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m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m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m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m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m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m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m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m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m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m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m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m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m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m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m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m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m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m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m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m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m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m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m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m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m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m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m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m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m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m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m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m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m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m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m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m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m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m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m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m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m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m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m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m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m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m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m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m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m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m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m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m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m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m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m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m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m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m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m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m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m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m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m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m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m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m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m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m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m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m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m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m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m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m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m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m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m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m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m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m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m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m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m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m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m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m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m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m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m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m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m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m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m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m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m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m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m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m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m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m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m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m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m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m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m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m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m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m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m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m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m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m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m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m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m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m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m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m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m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m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m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m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m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m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m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m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m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m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m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m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m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m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m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m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m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m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m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m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m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m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m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m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m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m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m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m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m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m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m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m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m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m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m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m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m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m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m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m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m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m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m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m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m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m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m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m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m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m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m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m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m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m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m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m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m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m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m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m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m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m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m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m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m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m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m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m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m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m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m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m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m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m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m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m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m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m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m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m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m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m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m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m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m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m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m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m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m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m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m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m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m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m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m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m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m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m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m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m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m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m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m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m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m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m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m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m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m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m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m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m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m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m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m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m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m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m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m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m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m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m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m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m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m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m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m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m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m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m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m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m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m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m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m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m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m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m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m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m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m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m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m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m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m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m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m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m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m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m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m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m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m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m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m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m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m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m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m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m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m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m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m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m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m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m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m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m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m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m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m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m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m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m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m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m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m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m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m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m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m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m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m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m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m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m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m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m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m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m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m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m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m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m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m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m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m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m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m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m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m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m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m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m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m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m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m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m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m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m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m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m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m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m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m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m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m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m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m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m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m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m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m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m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m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m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m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m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m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m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m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m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m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m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m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m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m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m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m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m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m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m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m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m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m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m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m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m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m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m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m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m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m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m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m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m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m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m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m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m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m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m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m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m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m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m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m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m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m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m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m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m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m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m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m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m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m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m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m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m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m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m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m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m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m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m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m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m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m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m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m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m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m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m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m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m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m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m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m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m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m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m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m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m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m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m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m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m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m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m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m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m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m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m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m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m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m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m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m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m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m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m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m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m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m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m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m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m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m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m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m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m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m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m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m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m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m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m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m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m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m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m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m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m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m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m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m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m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m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m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m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m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m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m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m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m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m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m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m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m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m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m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m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m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m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m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m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m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m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m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m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m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m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m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m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m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m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m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m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m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m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m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m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m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m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m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m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m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m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m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m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m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m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m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m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m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m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m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m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m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m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m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m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m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m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m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m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m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m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m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m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m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m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m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m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m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m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m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m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m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m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m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m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m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m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m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m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m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m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m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m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m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m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m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m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m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m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m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m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m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m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m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m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m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m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m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m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m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m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m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m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m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m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m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m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m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m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m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m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m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m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m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m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m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m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m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m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m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m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m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m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m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m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m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m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m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m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m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m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m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m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m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m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m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m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m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m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m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m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m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m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m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m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m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m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m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m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m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m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m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m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m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m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m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m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m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m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m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m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m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m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m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m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m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m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m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m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m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m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m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m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m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m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m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m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m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m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m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m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m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m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m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m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m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m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m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m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m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m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m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m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m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m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m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m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m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m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m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m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m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m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m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m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m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m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m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m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m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m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m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m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m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m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m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m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m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m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m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m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m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m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m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m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m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m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m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m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m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m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m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m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m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m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m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m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m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m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m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m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m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m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m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m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m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m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m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m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m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m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m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m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m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m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m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m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m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m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m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m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m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m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m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m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m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m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m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m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m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m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m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m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m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m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m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m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m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m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m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m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m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m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m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m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m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m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m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m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m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m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m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m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m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m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m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m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m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m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m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m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m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m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m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m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m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m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m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m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m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m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m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m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m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m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m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m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m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m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m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m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m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m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m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m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m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m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m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m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m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m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m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m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m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m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m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m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m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m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m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m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m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m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m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m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m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m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m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m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m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m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m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m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m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m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m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m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m/>
    <x v="9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m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m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m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m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m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m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m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m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m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m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m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m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m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m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m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m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m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m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m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m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m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m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m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m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m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m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m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m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m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m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m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m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m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m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m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m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m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m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m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m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m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m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m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m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m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m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m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m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m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m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m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m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m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m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m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m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m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m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m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m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m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m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m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m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m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m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m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m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m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m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m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m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m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m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m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m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m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m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m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m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m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m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m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m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m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m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m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m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m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m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m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m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m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m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m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m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m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m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m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m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m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m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m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m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m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m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m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m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m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m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m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m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m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m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m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m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m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m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m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m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m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m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m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m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m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m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m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m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m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m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m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m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m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m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m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m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m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m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m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m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m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m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m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m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m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m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m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m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m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m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m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m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m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m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m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m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m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m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m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m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m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m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m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m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m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m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m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m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m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m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m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m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m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m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m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m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m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m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m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m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m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m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m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m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m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m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m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m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m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m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m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m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m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m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m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m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m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m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m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m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m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m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m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m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m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m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m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m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m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m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m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m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m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m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m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m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m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m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m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m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m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m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m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m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m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m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m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m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m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m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m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m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m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m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m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m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m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m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m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m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m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m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m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m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m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m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m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m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m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m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m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m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m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m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m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m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m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m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m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m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m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m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m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m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m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m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m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m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m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m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m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m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m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m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m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m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m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m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m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m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m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m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m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m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m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m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m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m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m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m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m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m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m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m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m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m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m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m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m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m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m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m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m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m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m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m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m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m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m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m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m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m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m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m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m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m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m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m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m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m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m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m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m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m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m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m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m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m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m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m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m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m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m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m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m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m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m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m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m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m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m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m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m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m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m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m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m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m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m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m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m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m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m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m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m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m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m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m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m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m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m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m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m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m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m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m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m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m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m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m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m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m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m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m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m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m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m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m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m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m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m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m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m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m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m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m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m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m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m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m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m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m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m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m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m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m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m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m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m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m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m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m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m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m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m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m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m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m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m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m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m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m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m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m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m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m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m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m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m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m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m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m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m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m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m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m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m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m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m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m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m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m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m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m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m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m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m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m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m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m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m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m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m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m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m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m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m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m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m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m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m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m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m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m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m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m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m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m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m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m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m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m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m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m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m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m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m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m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m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m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m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m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m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m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m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m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m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m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m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m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m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m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m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m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m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m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m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m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m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m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m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m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m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m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m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m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m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m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m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m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m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m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m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m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m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m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m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m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m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m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m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m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m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m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m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m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m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m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m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m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m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m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m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m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m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m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m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m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m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m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m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m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m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m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m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m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m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m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m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m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m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m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m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m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m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m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m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m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m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m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m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m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m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m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m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m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m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m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m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m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m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m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m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m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m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m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m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m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m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m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m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m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m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m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m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m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m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m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m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m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m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m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m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m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m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m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m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m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m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m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m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m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m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m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m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m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m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m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m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m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m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m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m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m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m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m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m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m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m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m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m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m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m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m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m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m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m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m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m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m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m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m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m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m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m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m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m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m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m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m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m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m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m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m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m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m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m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m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m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m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m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m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m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m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m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m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m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m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m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m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m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m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m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m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m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m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m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m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m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m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m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m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m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m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m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m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m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m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m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m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m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m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m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m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m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m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m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m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m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m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m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m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m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m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m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m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m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m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m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m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m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m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m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m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m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m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m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m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m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m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m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m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m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m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m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m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m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m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m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m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m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m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m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m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m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m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m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m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m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m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m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m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m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m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m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m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m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m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m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m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m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m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m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m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m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m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m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m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m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m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m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m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m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m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m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m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m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m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m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m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m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m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m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m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m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m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m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m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m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m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m/>
    <x v="9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m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m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m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m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m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m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m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m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m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m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m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m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m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m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m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m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m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m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m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m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m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m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m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m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m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m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m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m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m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m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m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m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m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m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m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m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m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m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m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m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m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m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m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m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m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m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m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m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m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m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m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m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m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m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m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m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m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m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m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m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m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m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m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m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m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m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m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m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m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m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m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m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m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m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m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m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m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m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m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m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m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m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m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m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m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m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m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m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m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m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m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m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m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m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m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m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m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m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m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m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m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m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m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m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m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m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m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m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m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m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m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m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m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m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m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m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m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m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m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m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m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m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m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m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m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m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m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m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m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m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m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m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m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m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m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m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m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m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m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m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m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m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m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m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m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m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m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m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m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m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m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m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m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m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m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m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m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m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m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m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m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m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m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m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m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m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m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m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m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m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m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m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m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m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m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m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m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m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m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m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m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m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m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m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m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m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m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m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m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m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m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m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m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m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m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m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m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m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m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m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m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m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m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m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m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m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m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m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m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m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m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m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m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m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m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m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m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m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m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m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m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m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m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m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m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m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m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m/>
    <x v="9"/>
  </r>
  <r>
    <m/>
    <m/>
    <m/>
    <m/>
    <m/>
    <x v="4"/>
    <m/>
    <m/>
    <m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item="20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x="2"/>
        <item x="3"/>
        <item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tabSelected="1" zoomScale="95" zoomScaleNormal="95" workbookViewId="0">
      <pane xSplit="3" ySplit="1" topLeftCell="N4114" activePane="bottomRight" state="frozen"/>
      <selection pane="topRight" activeCell="D1" sqref="D1"/>
      <selection pane="bottomLeft" activeCell="A2" sqref="A2"/>
      <selection pane="bottomRight" activeCell="S3545" sqref="S3545:S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3.5703125" bestFit="1" customWidth="1"/>
    <col min="18" max="18" width="22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" t="s">
        <v>8322</v>
      </c>
      <c r="R1" s="1" t="s">
        <v>8323</v>
      </c>
      <c r="S1" s="1" t="s">
        <v>8336</v>
      </c>
    </row>
    <row r="2" spans="1:19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>IFERROR(ROUND(E2/L2,2),0)</f>
        <v>63.92</v>
      </c>
      <c r="Q2" s="14">
        <f>(((J2/60)/60)/24)+DATE(1970,1,1)</f>
        <v>42177.007071759261</v>
      </c>
      <c r="S2">
        <f>YEAR(Q2)</f>
        <v>2015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ref="P3:P66" si="0">IFERROR(ROUND(E3/L3,2),0)</f>
        <v>185.48</v>
      </c>
      <c r="Q3" s="14">
        <f t="shared" ref="Q3:Q66" si="1">(((J3/60)/60)/24)+DATE(1970,1,1)</f>
        <v>42766.600497685184</v>
      </c>
      <c r="S3">
        <f t="shared" ref="S3:S66" si="2">YEAR(Q3)</f>
        <v>2017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15</v>
      </c>
      <c r="Q4" s="14">
        <f t="shared" si="1"/>
        <v>42405.702349537038</v>
      </c>
      <c r="S4">
        <f t="shared" si="2"/>
        <v>2016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69.27</v>
      </c>
      <c r="Q5" s="14">
        <f t="shared" si="1"/>
        <v>41828.515127314815</v>
      </c>
      <c r="S5">
        <f t="shared" si="2"/>
        <v>2014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190.55</v>
      </c>
      <c r="Q6" s="14">
        <f t="shared" si="1"/>
        <v>42327.834247685183</v>
      </c>
      <c r="S6">
        <f t="shared" si="2"/>
        <v>2015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93.4</v>
      </c>
      <c r="Q7" s="14">
        <f t="shared" si="1"/>
        <v>42563.932951388888</v>
      </c>
      <c r="S7">
        <f t="shared" si="2"/>
        <v>2016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146.88</v>
      </c>
      <c r="Q8" s="14">
        <f t="shared" si="1"/>
        <v>41794.072337962964</v>
      </c>
      <c r="S8">
        <f t="shared" si="2"/>
        <v>2014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159.82</v>
      </c>
      <c r="Q9" s="14">
        <f t="shared" si="1"/>
        <v>42516.047071759262</v>
      </c>
      <c r="S9">
        <f t="shared" si="2"/>
        <v>2016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291.79000000000002</v>
      </c>
      <c r="Q10" s="14">
        <f t="shared" si="1"/>
        <v>42468.94458333333</v>
      </c>
      <c r="S10">
        <f t="shared" si="2"/>
        <v>2016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31.5</v>
      </c>
      <c r="Q11" s="14">
        <f t="shared" si="1"/>
        <v>42447.103518518517</v>
      </c>
      <c r="S11">
        <f t="shared" si="2"/>
        <v>2016</v>
      </c>
    </row>
    <row r="12" spans="1:19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158.68</v>
      </c>
      <c r="Q12" s="14">
        <f t="shared" si="1"/>
        <v>41780.068043981482</v>
      </c>
      <c r="S12">
        <f t="shared" si="2"/>
        <v>2014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80.33</v>
      </c>
      <c r="Q13" s="14">
        <f t="shared" si="1"/>
        <v>42572.778495370367</v>
      </c>
      <c r="S13">
        <f t="shared" si="2"/>
        <v>2016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59.96</v>
      </c>
      <c r="Q14" s="14">
        <f t="shared" si="1"/>
        <v>41791.713252314818</v>
      </c>
      <c r="S14">
        <f t="shared" si="2"/>
        <v>2014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109.78</v>
      </c>
      <c r="Q15" s="14">
        <f t="shared" si="1"/>
        <v>42508.677187499998</v>
      </c>
      <c r="S15">
        <f t="shared" si="2"/>
        <v>2016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147.71</v>
      </c>
      <c r="Q16" s="14">
        <f t="shared" si="1"/>
        <v>41808.02648148148</v>
      </c>
      <c r="S16">
        <f t="shared" si="2"/>
        <v>2014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21.76</v>
      </c>
      <c r="Q17" s="14">
        <f t="shared" si="1"/>
        <v>42256.391875000001</v>
      </c>
      <c r="S17">
        <f t="shared" si="2"/>
        <v>2015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171.84</v>
      </c>
      <c r="Q18" s="14">
        <f t="shared" si="1"/>
        <v>41760.796423611115</v>
      </c>
      <c r="S18">
        <f t="shared" si="2"/>
        <v>2014</v>
      </c>
    </row>
    <row r="19" spans="1:19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41.94</v>
      </c>
      <c r="Q19" s="14">
        <f t="shared" si="1"/>
        <v>41917.731736111113</v>
      </c>
      <c r="S19">
        <f t="shared" si="2"/>
        <v>2014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93.26</v>
      </c>
      <c r="Q20" s="14">
        <f t="shared" si="1"/>
        <v>41869.542314814818</v>
      </c>
      <c r="S20">
        <f t="shared" si="2"/>
        <v>2014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56.14</v>
      </c>
      <c r="Q21" s="14">
        <f t="shared" si="1"/>
        <v>42175.816365740742</v>
      </c>
      <c r="S21">
        <f t="shared" si="2"/>
        <v>2015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80.16</v>
      </c>
      <c r="Q22" s="14">
        <f t="shared" si="1"/>
        <v>42200.758240740746</v>
      </c>
      <c r="S22">
        <f t="shared" si="2"/>
        <v>2015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199.9</v>
      </c>
      <c r="Q23" s="14">
        <f t="shared" si="1"/>
        <v>41878.627187500002</v>
      </c>
      <c r="S23">
        <f t="shared" si="2"/>
        <v>2014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51.25</v>
      </c>
      <c r="Q24" s="14">
        <f t="shared" si="1"/>
        <v>41989.91134259259</v>
      </c>
      <c r="S24">
        <f t="shared" si="2"/>
        <v>2014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103.04</v>
      </c>
      <c r="Q25" s="14">
        <f t="shared" si="1"/>
        <v>42097.778946759259</v>
      </c>
      <c r="S25">
        <f t="shared" si="2"/>
        <v>2015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66.349999999999994</v>
      </c>
      <c r="Q26" s="14">
        <f t="shared" si="1"/>
        <v>42229.820173611108</v>
      </c>
      <c r="S26">
        <f t="shared" si="2"/>
        <v>2015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57.14</v>
      </c>
      <c r="Q27" s="14">
        <f t="shared" si="1"/>
        <v>42318.025011574078</v>
      </c>
      <c r="S27">
        <f t="shared" si="2"/>
        <v>2015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102.11</v>
      </c>
      <c r="Q28" s="14">
        <f t="shared" si="1"/>
        <v>41828.515555555554</v>
      </c>
      <c r="S28">
        <f t="shared" si="2"/>
        <v>2014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148.97</v>
      </c>
      <c r="Q29" s="14">
        <f t="shared" si="1"/>
        <v>41929.164733796293</v>
      </c>
      <c r="S29">
        <f t="shared" si="2"/>
        <v>2014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169.61</v>
      </c>
      <c r="Q30" s="14">
        <f t="shared" si="1"/>
        <v>42324.96393518518</v>
      </c>
      <c r="S30">
        <f t="shared" si="2"/>
        <v>2015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31.62</v>
      </c>
      <c r="Q31" s="14">
        <f t="shared" si="1"/>
        <v>41812.67324074074</v>
      </c>
      <c r="S31">
        <f t="shared" si="2"/>
        <v>2014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76.45</v>
      </c>
      <c r="Q32" s="14">
        <f t="shared" si="1"/>
        <v>41842.292997685188</v>
      </c>
      <c r="S32">
        <f t="shared" si="2"/>
        <v>2014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13</v>
      </c>
      <c r="Q33" s="14">
        <f t="shared" si="1"/>
        <v>42376.79206018518</v>
      </c>
      <c r="S33">
        <f t="shared" si="2"/>
        <v>2016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320.45</v>
      </c>
      <c r="Q34" s="14">
        <f t="shared" si="1"/>
        <v>42461.627511574072</v>
      </c>
      <c r="S34">
        <f t="shared" si="2"/>
        <v>2016</v>
      </c>
    </row>
    <row r="35" spans="1:19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83.75</v>
      </c>
      <c r="Q35" s="14">
        <f t="shared" si="1"/>
        <v>42286.660891203705</v>
      </c>
      <c r="S35">
        <f t="shared" si="2"/>
        <v>2015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49.88</v>
      </c>
      <c r="Q36" s="14">
        <f t="shared" si="1"/>
        <v>41841.321770833332</v>
      </c>
      <c r="S36">
        <f t="shared" si="2"/>
        <v>2014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59.46</v>
      </c>
      <c r="Q37" s="14">
        <f t="shared" si="1"/>
        <v>42098.291828703703</v>
      </c>
      <c r="S37">
        <f t="shared" si="2"/>
        <v>2015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193.84</v>
      </c>
      <c r="Q38" s="14">
        <f t="shared" si="1"/>
        <v>42068.307002314818</v>
      </c>
      <c r="S38">
        <f t="shared" si="2"/>
        <v>2015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159.51</v>
      </c>
      <c r="Q39" s="14">
        <f t="shared" si="1"/>
        <v>42032.693043981482</v>
      </c>
      <c r="S39">
        <f t="shared" si="2"/>
        <v>2015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41.68</v>
      </c>
      <c r="Q40" s="14">
        <f t="shared" si="1"/>
        <v>41375.057222222218</v>
      </c>
      <c r="S40">
        <f t="shared" si="2"/>
        <v>2013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150.9</v>
      </c>
      <c r="Q41" s="14">
        <f t="shared" si="1"/>
        <v>41754.047083333331</v>
      </c>
      <c r="S41">
        <f t="shared" si="2"/>
        <v>2014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126.69</v>
      </c>
      <c r="Q42" s="14">
        <f t="shared" si="1"/>
        <v>41789.21398148148</v>
      </c>
      <c r="S42">
        <f t="shared" si="2"/>
        <v>2014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105.26</v>
      </c>
      <c r="Q43" s="14">
        <f t="shared" si="1"/>
        <v>41887.568912037037</v>
      </c>
      <c r="S43">
        <f t="shared" si="2"/>
        <v>2014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117.51</v>
      </c>
      <c r="Q44" s="14">
        <f t="shared" si="1"/>
        <v>41971.639189814814</v>
      </c>
      <c r="S44">
        <f t="shared" si="2"/>
        <v>2014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117.36</v>
      </c>
      <c r="Q45" s="14">
        <f t="shared" si="1"/>
        <v>41802.790347222224</v>
      </c>
      <c r="S45">
        <f t="shared" si="2"/>
        <v>2014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133.33000000000001</v>
      </c>
      <c r="Q46" s="14">
        <f t="shared" si="1"/>
        <v>41874.098807870374</v>
      </c>
      <c r="S46">
        <f t="shared" si="2"/>
        <v>2014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98.36</v>
      </c>
      <c r="Q47" s="14">
        <f t="shared" si="1"/>
        <v>42457.623923611114</v>
      </c>
      <c r="S47">
        <f t="shared" si="2"/>
        <v>2016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194.44</v>
      </c>
      <c r="Q48" s="14">
        <f t="shared" si="1"/>
        <v>42323.964976851858</v>
      </c>
      <c r="S48">
        <f t="shared" si="2"/>
        <v>2015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76.87</v>
      </c>
      <c r="Q49" s="14">
        <f t="shared" si="1"/>
        <v>41932.819525462961</v>
      </c>
      <c r="S49">
        <f t="shared" si="2"/>
        <v>2014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56.82</v>
      </c>
      <c r="Q50" s="14">
        <f t="shared" si="1"/>
        <v>42033.516898148147</v>
      </c>
      <c r="S50">
        <f t="shared" si="2"/>
        <v>2015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137.93</v>
      </c>
      <c r="Q51" s="14">
        <f t="shared" si="1"/>
        <v>42271.176446759258</v>
      </c>
      <c r="S51">
        <f t="shared" si="2"/>
        <v>2015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27.27</v>
      </c>
      <c r="Q52" s="14">
        <f t="shared" si="1"/>
        <v>41995.752986111111</v>
      </c>
      <c r="S52">
        <f t="shared" si="2"/>
        <v>2014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118.34</v>
      </c>
      <c r="Q53" s="14">
        <f t="shared" si="1"/>
        <v>42196.928668981483</v>
      </c>
      <c r="S53">
        <f t="shared" si="2"/>
        <v>2015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223.48</v>
      </c>
      <c r="Q54" s="14">
        <f t="shared" si="1"/>
        <v>41807.701921296299</v>
      </c>
      <c r="S54">
        <f t="shared" si="2"/>
        <v>2014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28.11</v>
      </c>
      <c r="Q55" s="14">
        <f t="shared" si="1"/>
        <v>41719.549131944441</v>
      </c>
      <c r="S55">
        <f t="shared" si="2"/>
        <v>2014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194.23</v>
      </c>
      <c r="Q56" s="14">
        <f t="shared" si="1"/>
        <v>42333.713206018518</v>
      </c>
      <c r="S56">
        <f t="shared" si="2"/>
        <v>2015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128.94999999999999</v>
      </c>
      <c r="Q57" s="14">
        <f t="shared" si="1"/>
        <v>42496.968935185185</v>
      </c>
      <c r="S57">
        <f t="shared" si="2"/>
        <v>2016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49.32</v>
      </c>
      <c r="Q58" s="14">
        <f t="shared" si="1"/>
        <v>42149.548888888887</v>
      </c>
      <c r="S58">
        <f t="shared" si="2"/>
        <v>2015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221.52</v>
      </c>
      <c r="Q59" s="14">
        <f t="shared" si="1"/>
        <v>42089.83289351852</v>
      </c>
      <c r="S59">
        <f t="shared" si="2"/>
        <v>2015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137.21</v>
      </c>
      <c r="Q60" s="14">
        <f t="shared" si="1"/>
        <v>41932.745046296295</v>
      </c>
      <c r="S60">
        <f t="shared" si="2"/>
        <v>2014</v>
      </c>
    </row>
    <row r="61" spans="1:19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606.82000000000005</v>
      </c>
      <c r="Q61" s="14">
        <f t="shared" si="1"/>
        <v>42230.23583333334</v>
      </c>
      <c r="S61">
        <f t="shared" si="2"/>
        <v>2015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43.04</v>
      </c>
      <c r="Q62" s="14">
        <f t="shared" si="1"/>
        <v>41701.901817129627</v>
      </c>
      <c r="S62">
        <f t="shared" si="2"/>
        <v>2014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322.39</v>
      </c>
      <c r="Q63" s="14">
        <f t="shared" si="1"/>
        <v>41409.814317129632</v>
      </c>
      <c r="S63">
        <f t="shared" si="2"/>
        <v>2013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96.71</v>
      </c>
      <c r="Q64" s="14">
        <f t="shared" si="1"/>
        <v>41311.799513888887</v>
      </c>
      <c r="S64">
        <f t="shared" si="2"/>
        <v>2013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35.47</v>
      </c>
      <c r="Q65" s="14">
        <f t="shared" si="1"/>
        <v>41612.912187499998</v>
      </c>
      <c r="S65">
        <f t="shared" si="2"/>
        <v>2013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si="0"/>
        <v>86.67</v>
      </c>
      <c r="Q66" s="14">
        <f t="shared" si="1"/>
        <v>41433.01829861111</v>
      </c>
      <c r="S66">
        <f t="shared" si="2"/>
        <v>2013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ref="P67:P130" si="3">IFERROR(ROUND(E67/L67,2),0)</f>
        <v>132.05000000000001</v>
      </c>
      <c r="Q67" s="14">
        <f t="shared" ref="Q67:Q130" si="4">(((J67/60)/60)/24)+DATE(1970,1,1)</f>
        <v>41835.821226851855</v>
      </c>
      <c r="S67">
        <f t="shared" ref="S67:S130" si="5">YEAR(Q67)</f>
        <v>2014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3"/>
        <v>91.23</v>
      </c>
      <c r="Q68" s="14">
        <f t="shared" si="4"/>
        <v>42539.849768518514</v>
      </c>
      <c r="S68">
        <f t="shared" si="5"/>
        <v>2016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3"/>
        <v>116.25</v>
      </c>
      <c r="Q69" s="14">
        <f t="shared" si="4"/>
        <v>41075.583379629628</v>
      </c>
      <c r="S69">
        <f t="shared" si="5"/>
        <v>2012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3"/>
        <v>21.19</v>
      </c>
      <c r="Q70" s="14">
        <f t="shared" si="4"/>
        <v>41663.569340277776</v>
      </c>
      <c r="S70">
        <f t="shared" si="5"/>
        <v>2014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3"/>
        <v>62.33</v>
      </c>
      <c r="Q71" s="14">
        <f t="shared" si="4"/>
        <v>40786.187789351854</v>
      </c>
      <c r="S71">
        <f t="shared" si="5"/>
        <v>2011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3"/>
        <v>37.409999999999997</v>
      </c>
      <c r="Q72" s="14">
        <f t="shared" si="4"/>
        <v>40730.896354166667</v>
      </c>
      <c r="S72">
        <f t="shared" si="5"/>
        <v>2011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3"/>
        <v>69.72</v>
      </c>
      <c r="Q73" s="14">
        <f t="shared" si="4"/>
        <v>40997.271493055552</v>
      </c>
      <c r="S73">
        <f t="shared" si="5"/>
        <v>2012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3"/>
        <v>58.17</v>
      </c>
      <c r="Q74" s="14">
        <f t="shared" si="4"/>
        <v>41208.010196759256</v>
      </c>
      <c r="S74">
        <f t="shared" si="5"/>
        <v>2012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3"/>
        <v>50</v>
      </c>
      <c r="Q75" s="14">
        <f t="shared" si="4"/>
        <v>40587.75675925926</v>
      </c>
      <c r="S75">
        <f t="shared" si="5"/>
        <v>2011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3"/>
        <v>19.47</v>
      </c>
      <c r="Q76" s="14">
        <f t="shared" si="4"/>
        <v>42360.487210648149</v>
      </c>
      <c r="S76">
        <f t="shared" si="5"/>
        <v>2015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3"/>
        <v>85.96</v>
      </c>
      <c r="Q77" s="14">
        <f t="shared" si="4"/>
        <v>41357.209166666667</v>
      </c>
      <c r="S77">
        <f t="shared" si="5"/>
        <v>2013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3"/>
        <v>30.67</v>
      </c>
      <c r="Q78" s="14">
        <f t="shared" si="4"/>
        <v>40844.691643518519</v>
      </c>
      <c r="S78">
        <f t="shared" si="5"/>
        <v>2011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3"/>
        <v>60.38</v>
      </c>
      <c r="Q79" s="14">
        <f t="shared" si="4"/>
        <v>40997.144872685189</v>
      </c>
      <c r="S79">
        <f t="shared" si="5"/>
        <v>2012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3"/>
        <v>38.6</v>
      </c>
      <c r="Q80" s="14">
        <f t="shared" si="4"/>
        <v>42604.730567129634</v>
      </c>
      <c r="S80">
        <f t="shared" si="5"/>
        <v>2016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3"/>
        <v>40.270000000000003</v>
      </c>
      <c r="Q81" s="14">
        <f t="shared" si="4"/>
        <v>41724.776539351849</v>
      </c>
      <c r="S81">
        <f t="shared" si="5"/>
        <v>2014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3"/>
        <v>273.83</v>
      </c>
      <c r="Q82" s="14">
        <f t="shared" si="4"/>
        <v>41583.083981481483</v>
      </c>
      <c r="S82">
        <f t="shared" si="5"/>
        <v>2013</v>
      </c>
    </row>
    <row r="83" spans="1:19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3"/>
        <v>53.04</v>
      </c>
      <c r="Q83" s="14">
        <f t="shared" si="4"/>
        <v>41100.158877314818</v>
      </c>
      <c r="S83">
        <f t="shared" si="5"/>
        <v>2012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3"/>
        <v>40.01</v>
      </c>
      <c r="Q84" s="14">
        <f t="shared" si="4"/>
        <v>40795.820150462961</v>
      </c>
      <c r="S84">
        <f t="shared" si="5"/>
        <v>2011</v>
      </c>
    </row>
    <row r="85" spans="1:19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3"/>
        <v>15.77</v>
      </c>
      <c r="Q85" s="14">
        <f t="shared" si="4"/>
        <v>42042.615613425922</v>
      </c>
      <c r="S85">
        <f t="shared" si="5"/>
        <v>2015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3"/>
        <v>71.430000000000007</v>
      </c>
      <c r="Q86" s="14">
        <f t="shared" si="4"/>
        <v>40648.757939814815</v>
      </c>
      <c r="S86">
        <f t="shared" si="5"/>
        <v>2011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3"/>
        <v>71.709999999999994</v>
      </c>
      <c r="Q87" s="14">
        <f t="shared" si="4"/>
        <v>40779.125428240739</v>
      </c>
      <c r="S87">
        <f t="shared" si="5"/>
        <v>2011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3"/>
        <v>375.76</v>
      </c>
      <c r="Q88" s="14">
        <f t="shared" si="4"/>
        <v>42291.556076388893</v>
      </c>
      <c r="S88">
        <f t="shared" si="5"/>
        <v>2015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3"/>
        <v>104.6</v>
      </c>
      <c r="Q89" s="14">
        <f t="shared" si="4"/>
        <v>40322.53938657407</v>
      </c>
      <c r="S89">
        <f t="shared" si="5"/>
        <v>2010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3"/>
        <v>60</v>
      </c>
      <c r="Q90" s="14">
        <f t="shared" si="4"/>
        <v>41786.65892361111</v>
      </c>
      <c r="S90">
        <f t="shared" si="5"/>
        <v>2014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3"/>
        <v>123.29</v>
      </c>
      <c r="Q91" s="14">
        <f t="shared" si="4"/>
        <v>41402.752222222225</v>
      </c>
      <c r="S91">
        <f t="shared" si="5"/>
        <v>2013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3"/>
        <v>31.38</v>
      </c>
      <c r="Q92" s="14">
        <f t="shared" si="4"/>
        <v>40706.297442129631</v>
      </c>
      <c r="S92">
        <f t="shared" si="5"/>
        <v>2011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3"/>
        <v>78.260000000000005</v>
      </c>
      <c r="Q93" s="14">
        <f t="shared" si="4"/>
        <v>40619.402361111112</v>
      </c>
      <c r="S93">
        <f t="shared" si="5"/>
        <v>2011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3"/>
        <v>122.33</v>
      </c>
      <c r="Q94" s="14">
        <f t="shared" si="4"/>
        <v>42721.198877314819</v>
      </c>
      <c r="S94">
        <f t="shared" si="5"/>
        <v>2016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3"/>
        <v>73.73</v>
      </c>
      <c r="Q95" s="14">
        <f t="shared" si="4"/>
        <v>41065.858067129629</v>
      </c>
      <c r="S95">
        <f t="shared" si="5"/>
        <v>2012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3"/>
        <v>21.67</v>
      </c>
      <c r="Q96" s="14">
        <f t="shared" si="4"/>
        <v>41716.717847222222</v>
      </c>
      <c r="S96">
        <f t="shared" si="5"/>
        <v>2014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3"/>
        <v>21.9</v>
      </c>
      <c r="Q97" s="14">
        <f t="shared" si="4"/>
        <v>40935.005104166667</v>
      </c>
      <c r="S97">
        <f t="shared" si="5"/>
        <v>2012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3"/>
        <v>50.59</v>
      </c>
      <c r="Q98" s="14">
        <f t="shared" si="4"/>
        <v>40324.662511574075</v>
      </c>
      <c r="S98">
        <f t="shared" si="5"/>
        <v>2010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3"/>
        <v>53.13</v>
      </c>
      <c r="Q99" s="14">
        <f t="shared" si="4"/>
        <v>40706.135208333333</v>
      </c>
      <c r="S99">
        <f t="shared" si="5"/>
        <v>2011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3"/>
        <v>56.67</v>
      </c>
      <c r="Q100" s="14">
        <f t="shared" si="4"/>
        <v>41214.79483796296</v>
      </c>
      <c r="S100">
        <f t="shared" si="5"/>
        <v>2012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3"/>
        <v>40.78</v>
      </c>
      <c r="Q101" s="14">
        <f t="shared" si="4"/>
        <v>41631.902766203704</v>
      </c>
      <c r="S101">
        <f t="shared" si="5"/>
        <v>2013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3"/>
        <v>192.31</v>
      </c>
      <c r="Q102" s="14">
        <f t="shared" si="4"/>
        <v>41197.753310185188</v>
      </c>
      <c r="S102">
        <f t="shared" si="5"/>
        <v>2012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3"/>
        <v>100</v>
      </c>
      <c r="Q103" s="14">
        <f t="shared" si="4"/>
        <v>41274.776736111111</v>
      </c>
      <c r="S103">
        <f t="shared" si="5"/>
        <v>2012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3"/>
        <v>117.92</v>
      </c>
      <c r="Q104" s="14">
        <f t="shared" si="4"/>
        <v>40505.131168981483</v>
      </c>
      <c r="S104">
        <f t="shared" si="5"/>
        <v>2010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3"/>
        <v>27.9</v>
      </c>
      <c r="Q105" s="14">
        <f t="shared" si="4"/>
        <v>41682.805902777778</v>
      </c>
      <c r="S105">
        <f t="shared" si="5"/>
        <v>2014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3"/>
        <v>60</v>
      </c>
      <c r="Q106" s="14">
        <f t="shared" si="4"/>
        <v>40612.695208333331</v>
      </c>
      <c r="S106">
        <f t="shared" si="5"/>
        <v>2011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3"/>
        <v>39.380000000000003</v>
      </c>
      <c r="Q107" s="14">
        <f t="shared" si="4"/>
        <v>42485.724768518514</v>
      </c>
      <c r="S107">
        <f t="shared" si="5"/>
        <v>2016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3"/>
        <v>186.11</v>
      </c>
      <c r="Q108" s="14">
        <f t="shared" si="4"/>
        <v>40987.776631944449</v>
      </c>
      <c r="S108">
        <f t="shared" si="5"/>
        <v>2012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3"/>
        <v>111.38</v>
      </c>
      <c r="Q109" s="14">
        <f t="shared" si="4"/>
        <v>40635.982488425929</v>
      </c>
      <c r="S109">
        <f t="shared" si="5"/>
        <v>2011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3"/>
        <v>78.72</v>
      </c>
      <c r="Q110" s="14">
        <f t="shared" si="4"/>
        <v>41365.613078703704</v>
      </c>
      <c r="S110">
        <f t="shared" si="5"/>
        <v>2013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3"/>
        <v>46.7</v>
      </c>
      <c r="Q111" s="14">
        <f t="shared" si="4"/>
        <v>40570.025810185187</v>
      </c>
      <c r="S111">
        <f t="shared" si="5"/>
        <v>2011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3"/>
        <v>65.38</v>
      </c>
      <c r="Q112" s="14">
        <f t="shared" si="4"/>
        <v>41557.949687500004</v>
      </c>
      <c r="S112">
        <f t="shared" si="5"/>
        <v>2013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3"/>
        <v>102.08</v>
      </c>
      <c r="Q113" s="14">
        <f t="shared" si="4"/>
        <v>42125.333182870367</v>
      </c>
      <c r="S113">
        <f t="shared" si="5"/>
        <v>2015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3"/>
        <v>64.2</v>
      </c>
      <c r="Q114" s="14">
        <f t="shared" si="4"/>
        <v>41718.043032407404</v>
      </c>
      <c r="S114">
        <f t="shared" si="5"/>
        <v>2014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3"/>
        <v>90.38</v>
      </c>
      <c r="Q115" s="14">
        <f t="shared" si="4"/>
        <v>40753.758425925924</v>
      </c>
      <c r="S115">
        <f t="shared" si="5"/>
        <v>2011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3"/>
        <v>88.57</v>
      </c>
      <c r="Q116" s="14">
        <f t="shared" si="4"/>
        <v>40861.27416666667</v>
      </c>
      <c r="S116">
        <f t="shared" si="5"/>
        <v>2011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3"/>
        <v>28.73</v>
      </c>
      <c r="Q117" s="14">
        <f t="shared" si="4"/>
        <v>40918.738935185182</v>
      </c>
      <c r="S117">
        <f t="shared" si="5"/>
        <v>2012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3"/>
        <v>69.790000000000006</v>
      </c>
      <c r="Q118" s="14">
        <f t="shared" si="4"/>
        <v>40595.497164351851</v>
      </c>
      <c r="S118">
        <f t="shared" si="5"/>
        <v>2011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3"/>
        <v>167.49</v>
      </c>
      <c r="Q119" s="14">
        <f t="shared" si="4"/>
        <v>40248.834999999999</v>
      </c>
      <c r="S119">
        <f t="shared" si="5"/>
        <v>2010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3"/>
        <v>144.91</v>
      </c>
      <c r="Q120" s="14">
        <f t="shared" si="4"/>
        <v>40723.053657407407</v>
      </c>
      <c r="S120">
        <f t="shared" si="5"/>
        <v>2011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3"/>
        <v>91.84</v>
      </c>
      <c r="Q121" s="14">
        <f t="shared" si="4"/>
        <v>40739.069282407407</v>
      </c>
      <c r="S121">
        <f t="shared" si="5"/>
        <v>2011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3"/>
        <v>10</v>
      </c>
      <c r="Q122" s="14">
        <f t="shared" si="4"/>
        <v>42616.049849537041</v>
      </c>
      <c r="S122">
        <f t="shared" si="5"/>
        <v>2016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3"/>
        <v>1</v>
      </c>
      <c r="Q123" s="14">
        <f t="shared" si="4"/>
        <v>42096.704976851848</v>
      </c>
      <c r="S123">
        <f t="shared" si="5"/>
        <v>2015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3"/>
        <v>0</v>
      </c>
      <c r="Q124" s="14">
        <f t="shared" si="4"/>
        <v>42593.431793981479</v>
      </c>
      <c r="S124">
        <f t="shared" si="5"/>
        <v>2016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3"/>
        <v>25.17</v>
      </c>
      <c r="Q125" s="14">
        <f t="shared" si="4"/>
        <v>41904.781990740739</v>
      </c>
      <c r="S125">
        <f t="shared" si="5"/>
        <v>2014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3"/>
        <v>0</v>
      </c>
      <c r="Q126" s="14">
        <f t="shared" si="4"/>
        <v>42114.928726851853</v>
      </c>
      <c r="S126">
        <f t="shared" si="5"/>
        <v>2015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3"/>
        <v>11.67</v>
      </c>
      <c r="Q127" s="14">
        <f t="shared" si="4"/>
        <v>42709.993981481486</v>
      </c>
      <c r="S127">
        <f t="shared" si="5"/>
        <v>2016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3"/>
        <v>106.69</v>
      </c>
      <c r="Q128" s="14">
        <f t="shared" si="4"/>
        <v>42135.589548611111</v>
      </c>
      <c r="S128">
        <f t="shared" si="5"/>
        <v>2015</v>
      </c>
    </row>
    <row r="129" spans="1:19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3"/>
        <v>47.5</v>
      </c>
      <c r="Q129" s="14">
        <f t="shared" si="4"/>
        <v>42067.62431712963</v>
      </c>
      <c r="S129">
        <f t="shared" si="5"/>
        <v>2015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si="3"/>
        <v>311.17</v>
      </c>
      <c r="Q130" s="14">
        <f t="shared" si="4"/>
        <v>42628.22792824074</v>
      </c>
      <c r="S130">
        <f t="shared" si="5"/>
        <v>2016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ref="P131:P194" si="6">IFERROR(ROUND(E131/L131,2),0)</f>
        <v>0</v>
      </c>
      <c r="Q131" s="14">
        <f t="shared" ref="Q131:Q194" si="7">(((J131/60)/60)/24)+DATE(1970,1,1)</f>
        <v>41882.937303240738</v>
      </c>
      <c r="S131">
        <f t="shared" ref="S131:S194" si="8">YEAR(Q131)</f>
        <v>2014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6"/>
        <v>0</v>
      </c>
      <c r="Q132" s="14">
        <f t="shared" si="7"/>
        <v>41778.915416666663</v>
      </c>
      <c r="S132">
        <f t="shared" si="8"/>
        <v>2014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6"/>
        <v>0</v>
      </c>
      <c r="Q133" s="14">
        <f t="shared" si="7"/>
        <v>42541.837511574078</v>
      </c>
      <c r="S133">
        <f t="shared" si="8"/>
        <v>2016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6"/>
        <v>94.51</v>
      </c>
      <c r="Q134" s="14">
        <f t="shared" si="7"/>
        <v>41905.812581018516</v>
      </c>
      <c r="S134">
        <f t="shared" si="8"/>
        <v>2014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6"/>
        <v>0</v>
      </c>
      <c r="Q135" s="14">
        <f t="shared" si="7"/>
        <v>42491.80768518518</v>
      </c>
      <c r="S135">
        <f t="shared" si="8"/>
        <v>2016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6"/>
        <v>0</v>
      </c>
      <c r="Q136" s="14">
        <f t="shared" si="7"/>
        <v>42221.909930555557</v>
      </c>
      <c r="S136">
        <f t="shared" si="8"/>
        <v>2015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6"/>
        <v>80.599999999999994</v>
      </c>
      <c r="Q137" s="14">
        <f t="shared" si="7"/>
        <v>41788.381909722222</v>
      </c>
      <c r="S137">
        <f t="shared" si="8"/>
        <v>2014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6"/>
        <v>0</v>
      </c>
      <c r="Q138" s="14">
        <f t="shared" si="7"/>
        <v>42096.410115740742</v>
      </c>
      <c r="S138">
        <f t="shared" si="8"/>
        <v>2015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6"/>
        <v>0</v>
      </c>
      <c r="Q139" s="14">
        <f t="shared" si="7"/>
        <v>42239.573993055557</v>
      </c>
      <c r="S139">
        <f t="shared" si="8"/>
        <v>2015</v>
      </c>
    </row>
    <row r="140" spans="1:19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6"/>
        <v>81.239999999999995</v>
      </c>
      <c r="Q140" s="14">
        <f t="shared" si="7"/>
        <v>42186.257418981477</v>
      </c>
      <c r="S140">
        <f t="shared" si="8"/>
        <v>2015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6"/>
        <v>500</v>
      </c>
      <c r="Q141" s="14">
        <f t="shared" si="7"/>
        <v>42187.920972222222</v>
      </c>
      <c r="S141">
        <f t="shared" si="8"/>
        <v>2015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6"/>
        <v>0</v>
      </c>
      <c r="Q142" s="14">
        <f t="shared" si="7"/>
        <v>42053.198287037041</v>
      </c>
      <c r="S142">
        <f t="shared" si="8"/>
        <v>2015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6"/>
        <v>46.18</v>
      </c>
      <c r="Q143" s="14">
        <f t="shared" si="7"/>
        <v>42110.153043981481</v>
      </c>
      <c r="S143">
        <f t="shared" si="8"/>
        <v>2015</v>
      </c>
    </row>
    <row r="144" spans="1:19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6"/>
        <v>10</v>
      </c>
      <c r="Q144" s="14">
        <f t="shared" si="7"/>
        <v>41938.893263888887</v>
      </c>
      <c r="S144">
        <f t="shared" si="8"/>
        <v>2014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6"/>
        <v>0</v>
      </c>
      <c r="Q145" s="14">
        <f t="shared" si="7"/>
        <v>42559.064143518524</v>
      </c>
      <c r="S145">
        <f t="shared" si="8"/>
        <v>2016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6"/>
        <v>55.95</v>
      </c>
      <c r="Q146" s="14">
        <f t="shared" si="7"/>
        <v>42047.762407407412</v>
      </c>
      <c r="S146">
        <f t="shared" si="8"/>
        <v>2015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6"/>
        <v>37.56</v>
      </c>
      <c r="Q147" s="14">
        <f t="shared" si="7"/>
        <v>42200.542268518519</v>
      </c>
      <c r="S147">
        <f t="shared" si="8"/>
        <v>2015</v>
      </c>
    </row>
    <row r="148" spans="1:19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6"/>
        <v>38.33</v>
      </c>
      <c r="Q148" s="14">
        <f t="shared" si="7"/>
        <v>42693.016180555554</v>
      </c>
      <c r="S148">
        <f t="shared" si="8"/>
        <v>2016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6"/>
        <v>0</v>
      </c>
      <c r="Q149" s="14">
        <f t="shared" si="7"/>
        <v>41969.767824074079</v>
      </c>
      <c r="S149">
        <f t="shared" si="8"/>
        <v>2014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6"/>
        <v>20</v>
      </c>
      <c r="Q150" s="14">
        <f t="shared" si="7"/>
        <v>42397.281666666662</v>
      </c>
      <c r="S150">
        <f t="shared" si="8"/>
        <v>2016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6"/>
        <v>15.33</v>
      </c>
      <c r="Q151" s="14">
        <f t="shared" si="7"/>
        <v>41968.172106481477</v>
      </c>
      <c r="S151">
        <f t="shared" si="8"/>
        <v>2014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6"/>
        <v>449.43</v>
      </c>
      <c r="Q152" s="14">
        <f t="shared" si="7"/>
        <v>42090.161828703705</v>
      </c>
      <c r="S152">
        <f t="shared" si="8"/>
        <v>2015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6"/>
        <v>28</v>
      </c>
      <c r="Q153" s="14">
        <f t="shared" si="7"/>
        <v>42113.550821759258</v>
      </c>
      <c r="S153">
        <f t="shared" si="8"/>
        <v>2015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6"/>
        <v>15</v>
      </c>
      <c r="Q154" s="14">
        <f t="shared" si="7"/>
        <v>41875.077546296299</v>
      </c>
      <c r="S154">
        <f t="shared" si="8"/>
        <v>2014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6"/>
        <v>35.9</v>
      </c>
      <c r="Q155" s="14">
        <f t="shared" si="7"/>
        <v>41933.586157407408</v>
      </c>
      <c r="S155">
        <f t="shared" si="8"/>
        <v>2014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6"/>
        <v>13.33</v>
      </c>
      <c r="Q156" s="14">
        <f t="shared" si="7"/>
        <v>42115.547395833331</v>
      </c>
      <c r="S156">
        <f t="shared" si="8"/>
        <v>2015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6"/>
        <v>20.25</v>
      </c>
      <c r="Q157" s="14">
        <f t="shared" si="7"/>
        <v>42168.559432870374</v>
      </c>
      <c r="S157">
        <f t="shared" si="8"/>
        <v>2015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6"/>
        <v>119</v>
      </c>
      <c r="Q158" s="14">
        <f t="shared" si="7"/>
        <v>41794.124953703707</v>
      </c>
      <c r="S158">
        <f t="shared" si="8"/>
        <v>2014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6"/>
        <v>4</v>
      </c>
      <c r="Q159" s="14">
        <f t="shared" si="7"/>
        <v>42396.911712962959</v>
      </c>
      <c r="S159">
        <f t="shared" si="8"/>
        <v>2016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6"/>
        <v>0</v>
      </c>
      <c r="Q160" s="14">
        <f t="shared" si="7"/>
        <v>41904.07671296296</v>
      </c>
      <c r="S160">
        <f t="shared" si="8"/>
        <v>2014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6"/>
        <v>10</v>
      </c>
      <c r="Q161" s="14">
        <f t="shared" si="7"/>
        <v>42514.434548611112</v>
      </c>
      <c r="S161">
        <f t="shared" si="8"/>
        <v>2016</v>
      </c>
    </row>
    <row r="162" spans="1:19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6"/>
        <v>0</v>
      </c>
      <c r="Q162" s="14">
        <f t="shared" si="7"/>
        <v>42171.913090277783</v>
      </c>
      <c r="S162">
        <f t="shared" si="8"/>
        <v>2015</v>
      </c>
    </row>
    <row r="163" spans="1:19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6"/>
        <v>5</v>
      </c>
      <c r="Q163" s="14">
        <f t="shared" si="7"/>
        <v>41792.687442129631</v>
      </c>
      <c r="S163">
        <f t="shared" si="8"/>
        <v>2014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6"/>
        <v>43.5</v>
      </c>
      <c r="Q164" s="14">
        <f t="shared" si="7"/>
        <v>41835.126805555556</v>
      </c>
      <c r="S164">
        <f t="shared" si="8"/>
        <v>2014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6"/>
        <v>0</v>
      </c>
      <c r="Q165" s="14">
        <f t="shared" si="7"/>
        <v>42243.961273148147</v>
      </c>
      <c r="S165">
        <f t="shared" si="8"/>
        <v>2015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6"/>
        <v>91.43</v>
      </c>
      <c r="Q166" s="14">
        <f t="shared" si="7"/>
        <v>41841.762743055559</v>
      </c>
      <c r="S166">
        <f t="shared" si="8"/>
        <v>2014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6"/>
        <v>0</v>
      </c>
      <c r="Q167" s="14">
        <f t="shared" si="7"/>
        <v>42351.658842592587</v>
      </c>
      <c r="S167">
        <f t="shared" si="8"/>
        <v>2015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6"/>
        <v>3000</v>
      </c>
      <c r="Q168" s="14">
        <f t="shared" si="7"/>
        <v>42721.075949074075</v>
      </c>
      <c r="S168">
        <f t="shared" si="8"/>
        <v>2016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6"/>
        <v>5.5</v>
      </c>
      <c r="Q169" s="14">
        <f t="shared" si="7"/>
        <v>42160.927488425921</v>
      </c>
      <c r="S169">
        <f t="shared" si="8"/>
        <v>2015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6"/>
        <v>108.33</v>
      </c>
      <c r="Q170" s="14">
        <f t="shared" si="7"/>
        <v>42052.83530092593</v>
      </c>
      <c r="S170">
        <f t="shared" si="8"/>
        <v>2015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6"/>
        <v>56</v>
      </c>
      <c r="Q171" s="14">
        <f t="shared" si="7"/>
        <v>41900.505312499998</v>
      </c>
      <c r="S171">
        <f t="shared" si="8"/>
        <v>2014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6"/>
        <v>32.5</v>
      </c>
      <c r="Q172" s="14">
        <f t="shared" si="7"/>
        <v>42216.977812500001</v>
      </c>
      <c r="S172">
        <f t="shared" si="8"/>
        <v>2015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6"/>
        <v>1</v>
      </c>
      <c r="Q173" s="14">
        <f t="shared" si="7"/>
        <v>42534.180717592593</v>
      </c>
      <c r="S173">
        <f t="shared" si="8"/>
        <v>2016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6"/>
        <v>0</v>
      </c>
      <c r="Q174" s="14">
        <f t="shared" si="7"/>
        <v>42047.394942129627</v>
      </c>
      <c r="S174">
        <f t="shared" si="8"/>
        <v>2015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6"/>
        <v>0</v>
      </c>
      <c r="Q175" s="14">
        <f t="shared" si="7"/>
        <v>42033.573009259257</v>
      </c>
      <c r="S175">
        <f t="shared" si="8"/>
        <v>2015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6"/>
        <v>0</v>
      </c>
      <c r="Q176" s="14">
        <f t="shared" si="7"/>
        <v>42072.758981481486</v>
      </c>
      <c r="S176">
        <f t="shared" si="8"/>
        <v>2015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6"/>
        <v>49.88</v>
      </c>
      <c r="Q177" s="14">
        <f t="shared" si="7"/>
        <v>41855.777905092589</v>
      </c>
      <c r="S177">
        <f t="shared" si="8"/>
        <v>2014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6"/>
        <v>0</v>
      </c>
      <c r="Q178" s="14">
        <f t="shared" si="7"/>
        <v>42191.824062500003</v>
      </c>
      <c r="S178">
        <f t="shared" si="8"/>
        <v>2015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6"/>
        <v>25.71</v>
      </c>
      <c r="Q179" s="14">
        <f t="shared" si="7"/>
        <v>42070.047754629632</v>
      </c>
      <c r="S179">
        <f t="shared" si="8"/>
        <v>2015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6"/>
        <v>0</v>
      </c>
      <c r="Q180" s="14">
        <f t="shared" si="7"/>
        <v>42304.955381944441</v>
      </c>
      <c r="S180">
        <f t="shared" si="8"/>
        <v>2015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6"/>
        <v>100</v>
      </c>
      <c r="Q181" s="14">
        <f t="shared" si="7"/>
        <v>42403.080497685187</v>
      </c>
      <c r="S181">
        <f t="shared" si="8"/>
        <v>2016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6"/>
        <v>30.85</v>
      </c>
      <c r="Q182" s="14">
        <f t="shared" si="7"/>
        <v>42067.991238425922</v>
      </c>
      <c r="S182">
        <f t="shared" si="8"/>
        <v>2015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6"/>
        <v>180.5</v>
      </c>
      <c r="Q183" s="14">
        <f t="shared" si="7"/>
        <v>42147.741840277777</v>
      </c>
      <c r="S183">
        <f t="shared" si="8"/>
        <v>2015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6"/>
        <v>0</v>
      </c>
      <c r="Q184" s="14">
        <f t="shared" si="7"/>
        <v>42712.011944444443</v>
      </c>
      <c r="S184">
        <f t="shared" si="8"/>
        <v>2016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6"/>
        <v>373.5</v>
      </c>
      <c r="Q185" s="14">
        <f t="shared" si="7"/>
        <v>41939.810300925928</v>
      </c>
      <c r="S185">
        <f t="shared" si="8"/>
        <v>2014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6"/>
        <v>25.5</v>
      </c>
      <c r="Q186" s="14">
        <f t="shared" si="7"/>
        <v>41825.791226851856</v>
      </c>
      <c r="S186">
        <f t="shared" si="8"/>
        <v>2014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6"/>
        <v>220</v>
      </c>
      <c r="Q187" s="14">
        <f t="shared" si="7"/>
        <v>42570.91133101852</v>
      </c>
      <c r="S187">
        <f t="shared" si="8"/>
        <v>2016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6"/>
        <v>0</v>
      </c>
      <c r="Q188" s="14">
        <f t="shared" si="7"/>
        <v>42767.812893518523</v>
      </c>
      <c r="S188">
        <f t="shared" si="8"/>
        <v>2017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6"/>
        <v>160</v>
      </c>
      <c r="Q189" s="14">
        <f t="shared" si="7"/>
        <v>42182.234456018516</v>
      </c>
      <c r="S189">
        <f t="shared" si="8"/>
        <v>2015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6"/>
        <v>0</v>
      </c>
      <c r="Q190" s="14">
        <f t="shared" si="7"/>
        <v>41857.18304398148</v>
      </c>
      <c r="S190">
        <f t="shared" si="8"/>
        <v>2014</v>
      </c>
    </row>
    <row r="191" spans="1:19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6"/>
        <v>69</v>
      </c>
      <c r="Q191" s="14">
        <f t="shared" si="7"/>
        <v>42556.690706018519</v>
      </c>
      <c r="S191">
        <f t="shared" si="8"/>
        <v>2016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6"/>
        <v>50</v>
      </c>
      <c r="Q192" s="14">
        <f t="shared" si="7"/>
        <v>42527.650995370372</v>
      </c>
      <c r="S192">
        <f t="shared" si="8"/>
        <v>2016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6"/>
        <v>83.33</v>
      </c>
      <c r="Q193" s="14">
        <f t="shared" si="7"/>
        <v>42239.441412037035</v>
      </c>
      <c r="S193">
        <f t="shared" si="8"/>
        <v>2015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si="6"/>
        <v>5.67</v>
      </c>
      <c r="Q194" s="14">
        <f t="shared" si="7"/>
        <v>41899.792037037041</v>
      </c>
      <c r="S194">
        <f t="shared" si="8"/>
        <v>2014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ref="P195:P258" si="9">IFERROR(ROUND(E195/L195,2),0)</f>
        <v>0</v>
      </c>
      <c r="Q195" s="14">
        <f t="shared" ref="Q195:Q258" si="10">(((J195/60)/60)/24)+DATE(1970,1,1)</f>
        <v>41911.934791666667</v>
      </c>
      <c r="S195">
        <f t="shared" ref="S195:S258" si="11">YEAR(Q195)</f>
        <v>2014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9"/>
        <v>1</v>
      </c>
      <c r="Q196" s="14">
        <f t="shared" si="10"/>
        <v>42375.996886574074</v>
      </c>
      <c r="S196">
        <f t="shared" si="11"/>
        <v>2016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9"/>
        <v>0</v>
      </c>
      <c r="Q197" s="14">
        <f t="shared" si="10"/>
        <v>42135.67050925926</v>
      </c>
      <c r="S197">
        <f t="shared" si="11"/>
        <v>2015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9"/>
        <v>77.11</v>
      </c>
      <c r="Q198" s="14">
        <f t="shared" si="10"/>
        <v>42259.542800925927</v>
      </c>
      <c r="S198">
        <f t="shared" si="11"/>
        <v>2015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9"/>
        <v>32.75</v>
      </c>
      <c r="Q199" s="14">
        <f t="shared" si="10"/>
        <v>42741.848379629635</v>
      </c>
      <c r="S199">
        <f t="shared" si="11"/>
        <v>2017</v>
      </c>
    </row>
    <row r="200" spans="1:19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9"/>
        <v>46.5</v>
      </c>
      <c r="Q200" s="14">
        <f t="shared" si="10"/>
        <v>41887.383356481485</v>
      </c>
      <c r="S200">
        <f t="shared" si="11"/>
        <v>2014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9"/>
        <v>0</v>
      </c>
      <c r="Q201" s="14">
        <f t="shared" si="10"/>
        <v>42584.123865740738</v>
      </c>
      <c r="S201">
        <f t="shared" si="11"/>
        <v>2016</v>
      </c>
    </row>
    <row r="202" spans="1:19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9"/>
        <v>87.31</v>
      </c>
      <c r="Q202" s="14">
        <f t="shared" si="10"/>
        <v>41867.083368055559</v>
      </c>
      <c r="S202">
        <f t="shared" si="11"/>
        <v>2014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9"/>
        <v>54.29</v>
      </c>
      <c r="Q203" s="14">
        <f t="shared" si="10"/>
        <v>42023.818622685183</v>
      </c>
      <c r="S203">
        <f t="shared" si="11"/>
        <v>2015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9"/>
        <v>0</v>
      </c>
      <c r="Q204" s="14">
        <f t="shared" si="10"/>
        <v>42255.927824074075</v>
      </c>
      <c r="S204">
        <f t="shared" si="11"/>
        <v>2015</v>
      </c>
    </row>
    <row r="205" spans="1:19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9"/>
        <v>93.25</v>
      </c>
      <c r="Q205" s="14">
        <f t="shared" si="10"/>
        <v>41973.847962962958</v>
      </c>
      <c r="S205">
        <f t="shared" si="11"/>
        <v>2014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9"/>
        <v>117.68</v>
      </c>
      <c r="Q206" s="14">
        <f t="shared" si="10"/>
        <v>42556.583368055552</v>
      </c>
      <c r="S206">
        <f t="shared" si="11"/>
        <v>2016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9"/>
        <v>76.47</v>
      </c>
      <c r="Q207" s="14">
        <f t="shared" si="10"/>
        <v>42248.632199074069</v>
      </c>
      <c r="S207">
        <f t="shared" si="11"/>
        <v>2015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9"/>
        <v>0</v>
      </c>
      <c r="Q208" s="14">
        <f t="shared" si="10"/>
        <v>42567.004432870366</v>
      </c>
      <c r="S208">
        <f t="shared" si="11"/>
        <v>2016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9"/>
        <v>163.85</v>
      </c>
      <c r="Q209" s="14">
        <f t="shared" si="10"/>
        <v>41978.197199074071</v>
      </c>
      <c r="S209">
        <f t="shared" si="11"/>
        <v>2014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9"/>
        <v>0</v>
      </c>
      <c r="Q210" s="14">
        <f t="shared" si="10"/>
        <v>41959.369988425926</v>
      </c>
      <c r="S210">
        <f t="shared" si="11"/>
        <v>2014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9"/>
        <v>0</v>
      </c>
      <c r="Q211" s="14">
        <f t="shared" si="10"/>
        <v>42165.922858796301</v>
      </c>
      <c r="S211">
        <f t="shared" si="11"/>
        <v>2015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9"/>
        <v>91.82</v>
      </c>
      <c r="Q212" s="14">
        <f t="shared" si="10"/>
        <v>42249.064722222218</v>
      </c>
      <c r="S212">
        <f t="shared" si="11"/>
        <v>2015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9"/>
        <v>185.83</v>
      </c>
      <c r="Q213" s="14">
        <f t="shared" si="10"/>
        <v>42236.159918981488</v>
      </c>
      <c r="S213">
        <f t="shared" si="11"/>
        <v>2015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9"/>
        <v>1</v>
      </c>
      <c r="Q214" s="14">
        <f t="shared" si="10"/>
        <v>42416.881018518514</v>
      </c>
      <c r="S214">
        <f t="shared" si="11"/>
        <v>2016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9"/>
        <v>20</v>
      </c>
      <c r="Q215" s="14">
        <f t="shared" si="10"/>
        <v>42202.594293981485</v>
      </c>
      <c r="S215">
        <f t="shared" si="11"/>
        <v>2015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9"/>
        <v>1</v>
      </c>
      <c r="Q216" s="14">
        <f t="shared" si="10"/>
        <v>42009.64061342593</v>
      </c>
      <c r="S216">
        <f t="shared" si="11"/>
        <v>2015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9"/>
        <v>10</v>
      </c>
      <c r="Q217" s="14">
        <f t="shared" si="10"/>
        <v>42375.230115740742</v>
      </c>
      <c r="S217">
        <f t="shared" si="11"/>
        <v>2016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9"/>
        <v>331.54</v>
      </c>
      <c r="Q218" s="14">
        <f t="shared" si="10"/>
        <v>42066.958761574075</v>
      </c>
      <c r="S218">
        <f t="shared" si="11"/>
        <v>2015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9"/>
        <v>314.29000000000002</v>
      </c>
      <c r="Q219" s="14">
        <f t="shared" si="10"/>
        <v>41970.64061342593</v>
      </c>
      <c r="S219">
        <f t="shared" si="11"/>
        <v>2014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9"/>
        <v>100</v>
      </c>
      <c r="Q220" s="14">
        <f t="shared" si="10"/>
        <v>42079.628344907411</v>
      </c>
      <c r="S220">
        <f t="shared" si="11"/>
        <v>2015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9"/>
        <v>115.99</v>
      </c>
      <c r="Q221" s="14">
        <f t="shared" si="10"/>
        <v>42429.326678240745</v>
      </c>
      <c r="S221">
        <f t="shared" si="11"/>
        <v>2016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9"/>
        <v>120</v>
      </c>
      <c r="Q222" s="14">
        <f t="shared" si="10"/>
        <v>42195.643865740742</v>
      </c>
      <c r="S222">
        <f t="shared" si="11"/>
        <v>2015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9"/>
        <v>0</v>
      </c>
      <c r="Q223" s="14">
        <f t="shared" si="10"/>
        <v>42031.837546296301</v>
      </c>
      <c r="S223">
        <f t="shared" si="11"/>
        <v>2015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9"/>
        <v>65</v>
      </c>
      <c r="Q224" s="14">
        <f t="shared" si="10"/>
        <v>42031.769884259258</v>
      </c>
      <c r="S224">
        <f t="shared" si="11"/>
        <v>2015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9"/>
        <v>0</v>
      </c>
      <c r="Q225" s="14">
        <f t="shared" si="10"/>
        <v>42482.048032407409</v>
      </c>
      <c r="S225">
        <f t="shared" si="11"/>
        <v>2016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9"/>
        <v>0</v>
      </c>
      <c r="Q226" s="14">
        <f t="shared" si="10"/>
        <v>42135.235254629632</v>
      </c>
      <c r="S226">
        <f t="shared" si="11"/>
        <v>2015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9"/>
        <v>0</v>
      </c>
      <c r="Q227" s="14">
        <f t="shared" si="10"/>
        <v>42438.961273148147</v>
      </c>
      <c r="S227">
        <f t="shared" si="11"/>
        <v>2016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9"/>
        <v>125</v>
      </c>
      <c r="Q228" s="14">
        <f t="shared" si="10"/>
        <v>42106.666018518517</v>
      </c>
      <c r="S228">
        <f t="shared" si="11"/>
        <v>2015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9"/>
        <v>0</v>
      </c>
      <c r="Q229" s="14">
        <f t="shared" si="10"/>
        <v>42164.893993055557</v>
      </c>
      <c r="S229">
        <f t="shared" si="11"/>
        <v>2015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9"/>
        <v>0</v>
      </c>
      <c r="Q230" s="14">
        <f t="shared" si="10"/>
        <v>42096.686400462961</v>
      </c>
      <c r="S230">
        <f t="shared" si="11"/>
        <v>2015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9"/>
        <v>0</v>
      </c>
      <c r="Q231" s="14">
        <f t="shared" si="10"/>
        <v>42383.933993055558</v>
      </c>
      <c r="S231">
        <f t="shared" si="11"/>
        <v>2016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9"/>
        <v>30</v>
      </c>
      <c r="Q232" s="14">
        <f t="shared" si="10"/>
        <v>42129.777210648142</v>
      </c>
      <c r="S232">
        <f t="shared" si="11"/>
        <v>2015</v>
      </c>
    </row>
    <row r="233" spans="1:19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9"/>
        <v>0</v>
      </c>
      <c r="Q233" s="14">
        <f t="shared" si="10"/>
        <v>42341.958923611113</v>
      </c>
      <c r="S233">
        <f t="shared" si="11"/>
        <v>2015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9"/>
        <v>15.71</v>
      </c>
      <c r="Q234" s="14">
        <f t="shared" si="10"/>
        <v>42032.82576388889</v>
      </c>
      <c r="S234">
        <f t="shared" si="11"/>
        <v>2015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9"/>
        <v>0</v>
      </c>
      <c r="Q235" s="14">
        <f t="shared" si="10"/>
        <v>42612.911712962959</v>
      </c>
      <c r="S235">
        <f t="shared" si="11"/>
        <v>2016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9"/>
        <v>80.2</v>
      </c>
      <c r="Q236" s="14">
        <f t="shared" si="10"/>
        <v>42136.035405092596</v>
      </c>
      <c r="S236">
        <f t="shared" si="11"/>
        <v>2015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9"/>
        <v>0</v>
      </c>
      <c r="Q237" s="14">
        <f t="shared" si="10"/>
        <v>42164.908530092594</v>
      </c>
      <c r="S237">
        <f t="shared" si="11"/>
        <v>2015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9"/>
        <v>0</v>
      </c>
      <c r="Q238" s="14">
        <f t="shared" si="10"/>
        <v>42321.08447916666</v>
      </c>
      <c r="S238">
        <f t="shared" si="11"/>
        <v>2015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9"/>
        <v>50</v>
      </c>
      <c r="Q239" s="14">
        <f t="shared" si="10"/>
        <v>42377.577187499999</v>
      </c>
      <c r="S239">
        <f t="shared" si="11"/>
        <v>2016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9"/>
        <v>0</v>
      </c>
      <c r="Q240" s="14">
        <f t="shared" si="10"/>
        <v>42713.962499999994</v>
      </c>
      <c r="S240">
        <f t="shared" si="11"/>
        <v>2016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9"/>
        <v>50</v>
      </c>
      <c r="Q241" s="14">
        <f t="shared" si="10"/>
        <v>42297.110300925924</v>
      </c>
      <c r="S241">
        <f t="shared" si="11"/>
        <v>2015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9"/>
        <v>117.85</v>
      </c>
      <c r="Q242" s="14">
        <f t="shared" si="10"/>
        <v>41354.708460648151</v>
      </c>
      <c r="S242">
        <f t="shared" si="11"/>
        <v>2013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9"/>
        <v>109.04</v>
      </c>
      <c r="Q243" s="14">
        <f t="shared" si="10"/>
        <v>41949.697962962964</v>
      </c>
      <c r="S243">
        <f t="shared" si="11"/>
        <v>2014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9"/>
        <v>73.02</v>
      </c>
      <c r="Q244" s="14">
        <f t="shared" si="10"/>
        <v>40862.492939814816</v>
      </c>
      <c r="S244">
        <f t="shared" si="11"/>
        <v>2011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9"/>
        <v>78.2</v>
      </c>
      <c r="Q245" s="14">
        <f t="shared" si="10"/>
        <v>41662.047500000001</v>
      </c>
      <c r="S245">
        <f t="shared" si="11"/>
        <v>2014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9"/>
        <v>47.4</v>
      </c>
      <c r="Q246" s="14">
        <f t="shared" si="10"/>
        <v>40213.323599537034</v>
      </c>
      <c r="S246">
        <f t="shared" si="11"/>
        <v>2010</v>
      </c>
    </row>
    <row r="247" spans="1:19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9"/>
        <v>54.02</v>
      </c>
      <c r="Q247" s="14">
        <f t="shared" si="10"/>
        <v>41107.053067129629</v>
      </c>
      <c r="S247">
        <f t="shared" si="11"/>
        <v>2012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9"/>
        <v>68.489999999999995</v>
      </c>
      <c r="Q248" s="14">
        <f t="shared" si="10"/>
        <v>40480.363483796296</v>
      </c>
      <c r="S248">
        <f t="shared" si="11"/>
        <v>2010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9"/>
        <v>108.15</v>
      </c>
      <c r="Q249" s="14">
        <f t="shared" si="10"/>
        <v>40430.604328703703</v>
      </c>
      <c r="S249">
        <f t="shared" si="11"/>
        <v>2010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9"/>
        <v>589.95000000000005</v>
      </c>
      <c r="Q250" s="14">
        <f t="shared" si="10"/>
        <v>40870.774409722224</v>
      </c>
      <c r="S250">
        <f t="shared" si="11"/>
        <v>2011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9"/>
        <v>48.05</v>
      </c>
      <c r="Q251" s="14">
        <f t="shared" si="10"/>
        <v>40332.923842592594</v>
      </c>
      <c r="S251">
        <f t="shared" si="11"/>
        <v>2010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9"/>
        <v>72.48</v>
      </c>
      <c r="Q252" s="14">
        <f t="shared" si="10"/>
        <v>41401.565868055557</v>
      </c>
      <c r="S252">
        <f t="shared" si="11"/>
        <v>2013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9"/>
        <v>57.08</v>
      </c>
      <c r="Q253" s="14">
        <f t="shared" si="10"/>
        <v>41013.787569444445</v>
      </c>
      <c r="S253">
        <f t="shared" si="11"/>
        <v>2012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9"/>
        <v>85.44</v>
      </c>
      <c r="Q254" s="14">
        <f t="shared" si="10"/>
        <v>40266.662708333337</v>
      </c>
      <c r="S254">
        <f t="shared" si="11"/>
        <v>2010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9"/>
        <v>215.86</v>
      </c>
      <c r="Q255" s="14">
        <f t="shared" si="10"/>
        <v>40924.650868055556</v>
      </c>
      <c r="S255">
        <f t="shared" si="11"/>
        <v>2012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9"/>
        <v>89.39</v>
      </c>
      <c r="Q256" s="14">
        <f t="shared" si="10"/>
        <v>42263.952662037031</v>
      </c>
      <c r="S256">
        <f t="shared" si="11"/>
        <v>2015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9"/>
        <v>45.42</v>
      </c>
      <c r="Q257" s="14">
        <f t="shared" si="10"/>
        <v>40588.526412037041</v>
      </c>
      <c r="S257">
        <f t="shared" si="11"/>
        <v>2011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si="9"/>
        <v>65.760000000000005</v>
      </c>
      <c r="Q258" s="14">
        <f t="shared" si="10"/>
        <v>41319.769293981481</v>
      </c>
      <c r="S258">
        <f t="shared" si="11"/>
        <v>2013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ref="P259:P322" si="12">IFERROR(ROUND(E259/L259,2),0)</f>
        <v>66.7</v>
      </c>
      <c r="Q259" s="14">
        <f t="shared" ref="Q259:Q322" si="13">(((J259/60)/60)/24)+DATE(1970,1,1)</f>
        <v>42479.626875000002</v>
      </c>
      <c r="S259">
        <f t="shared" ref="S259:S322" si="14">YEAR(Q259)</f>
        <v>2016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2"/>
        <v>83.35</v>
      </c>
      <c r="Q260" s="14">
        <f t="shared" si="13"/>
        <v>40682.051689814813</v>
      </c>
      <c r="S260">
        <f t="shared" si="14"/>
        <v>2011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2"/>
        <v>105.05</v>
      </c>
      <c r="Q261" s="14">
        <f t="shared" si="13"/>
        <v>42072.738067129627</v>
      </c>
      <c r="S261">
        <f t="shared" si="14"/>
        <v>2015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2"/>
        <v>120.91</v>
      </c>
      <c r="Q262" s="14">
        <f t="shared" si="13"/>
        <v>40330.755543981482</v>
      </c>
      <c r="S262">
        <f t="shared" si="14"/>
        <v>2010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2"/>
        <v>97.64</v>
      </c>
      <c r="Q263" s="14">
        <f t="shared" si="13"/>
        <v>41017.885462962964</v>
      </c>
      <c r="S263">
        <f t="shared" si="14"/>
        <v>2012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2"/>
        <v>41.38</v>
      </c>
      <c r="Q264" s="14">
        <f t="shared" si="13"/>
        <v>40555.24800925926</v>
      </c>
      <c r="S264">
        <f t="shared" si="14"/>
        <v>2011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2"/>
        <v>30.65</v>
      </c>
      <c r="Q265" s="14">
        <f t="shared" si="13"/>
        <v>41149.954791666663</v>
      </c>
      <c r="S265">
        <f t="shared" si="14"/>
        <v>2012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2"/>
        <v>64.95</v>
      </c>
      <c r="Q266" s="14">
        <f t="shared" si="13"/>
        <v>41010.620312500003</v>
      </c>
      <c r="S266">
        <f t="shared" si="14"/>
        <v>2012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2"/>
        <v>95.78</v>
      </c>
      <c r="Q267" s="14">
        <f t="shared" si="13"/>
        <v>40267.245717592588</v>
      </c>
      <c r="S267">
        <f t="shared" si="14"/>
        <v>2010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2"/>
        <v>40.42</v>
      </c>
      <c r="Q268" s="14">
        <f t="shared" si="13"/>
        <v>40205.174849537041</v>
      </c>
      <c r="S268">
        <f t="shared" si="14"/>
        <v>2010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2"/>
        <v>78.58</v>
      </c>
      <c r="Q269" s="14">
        <f t="shared" si="13"/>
        <v>41785.452534722222</v>
      </c>
      <c r="S269">
        <f t="shared" si="14"/>
        <v>2014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2"/>
        <v>50.18</v>
      </c>
      <c r="Q270" s="14">
        <f t="shared" si="13"/>
        <v>40809.15252314815</v>
      </c>
      <c r="S270">
        <f t="shared" si="14"/>
        <v>2011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2"/>
        <v>92.25</v>
      </c>
      <c r="Q271" s="14">
        <f t="shared" si="13"/>
        <v>42758.197013888886</v>
      </c>
      <c r="S271">
        <f t="shared" si="14"/>
        <v>2017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2"/>
        <v>57.54</v>
      </c>
      <c r="Q272" s="14">
        <f t="shared" si="13"/>
        <v>40637.866550925923</v>
      </c>
      <c r="S272">
        <f t="shared" si="14"/>
        <v>2011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2"/>
        <v>109.42</v>
      </c>
      <c r="Q273" s="14">
        <f t="shared" si="13"/>
        <v>41612.10024305556</v>
      </c>
      <c r="S273">
        <f t="shared" si="14"/>
        <v>2013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2"/>
        <v>81.89</v>
      </c>
      <c r="Q274" s="14">
        <f t="shared" si="13"/>
        <v>40235.900358796294</v>
      </c>
      <c r="S274">
        <f t="shared" si="14"/>
        <v>2010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2"/>
        <v>45.67</v>
      </c>
      <c r="Q275" s="14">
        <f t="shared" si="13"/>
        <v>40697.498449074075</v>
      </c>
      <c r="S275">
        <f t="shared" si="14"/>
        <v>2011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2"/>
        <v>55.22</v>
      </c>
      <c r="Q276" s="14">
        <f t="shared" si="13"/>
        <v>40969.912372685183</v>
      </c>
      <c r="S276">
        <f t="shared" si="14"/>
        <v>2012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2"/>
        <v>65.3</v>
      </c>
      <c r="Q277" s="14">
        <f t="shared" si="13"/>
        <v>41193.032013888893</v>
      </c>
      <c r="S277">
        <f t="shared" si="14"/>
        <v>2012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2"/>
        <v>95.23</v>
      </c>
      <c r="Q278" s="14">
        <f t="shared" si="13"/>
        <v>40967.081874999996</v>
      </c>
      <c r="S278">
        <f t="shared" si="14"/>
        <v>2012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2"/>
        <v>75.44</v>
      </c>
      <c r="Q279" s="14">
        <f t="shared" si="13"/>
        <v>42117.891423611116</v>
      </c>
      <c r="S279">
        <f t="shared" si="14"/>
        <v>2015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2"/>
        <v>97.82</v>
      </c>
      <c r="Q280" s="14">
        <f t="shared" si="13"/>
        <v>41164.040960648148</v>
      </c>
      <c r="S280">
        <f t="shared" si="14"/>
        <v>2012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2"/>
        <v>87.69</v>
      </c>
      <c r="Q281" s="14">
        <f t="shared" si="13"/>
        <v>42759.244166666671</v>
      </c>
      <c r="S281">
        <f t="shared" si="14"/>
        <v>2017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2"/>
        <v>54.75</v>
      </c>
      <c r="Q282" s="14">
        <f t="shared" si="13"/>
        <v>41744.590682870366</v>
      </c>
      <c r="S282">
        <f t="shared" si="14"/>
        <v>2014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2"/>
        <v>83.95</v>
      </c>
      <c r="Q283" s="14">
        <f t="shared" si="13"/>
        <v>39950.163344907407</v>
      </c>
      <c r="S283">
        <f t="shared" si="14"/>
        <v>2009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2"/>
        <v>254.39</v>
      </c>
      <c r="Q284" s="14">
        <f t="shared" si="13"/>
        <v>40194.920046296298</v>
      </c>
      <c r="S284">
        <f t="shared" si="14"/>
        <v>2010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2"/>
        <v>101.83</v>
      </c>
      <c r="Q285" s="14">
        <f t="shared" si="13"/>
        <v>40675.71</v>
      </c>
      <c r="S285">
        <f t="shared" si="14"/>
        <v>2011</v>
      </c>
    </row>
    <row r="286" spans="1:19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2"/>
        <v>55.07</v>
      </c>
      <c r="Q286" s="14">
        <f t="shared" si="13"/>
        <v>40904.738194444442</v>
      </c>
      <c r="S286">
        <f t="shared" si="14"/>
        <v>2011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2"/>
        <v>56.9</v>
      </c>
      <c r="Q287" s="14">
        <f t="shared" si="13"/>
        <v>41506.756111111114</v>
      </c>
      <c r="S287">
        <f t="shared" si="14"/>
        <v>2013</v>
      </c>
    </row>
    <row r="288" spans="1:19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2"/>
        <v>121.28</v>
      </c>
      <c r="Q288" s="14">
        <f t="shared" si="13"/>
        <v>41313.816249999996</v>
      </c>
      <c r="S288">
        <f t="shared" si="14"/>
        <v>2013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2"/>
        <v>91.19</v>
      </c>
      <c r="Q289" s="14">
        <f t="shared" si="13"/>
        <v>41184.277986111112</v>
      </c>
      <c r="S289">
        <f t="shared" si="14"/>
        <v>2012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2"/>
        <v>115.45</v>
      </c>
      <c r="Q290" s="14">
        <f t="shared" si="13"/>
        <v>41051.168900462959</v>
      </c>
      <c r="S290">
        <f t="shared" si="14"/>
        <v>2012</v>
      </c>
    </row>
    <row r="291" spans="1:19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2"/>
        <v>67.77</v>
      </c>
      <c r="Q291" s="14">
        <f t="shared" si="13"/>
        <v>41550.456412037034</v>
      </c>
      <c r="S291">
        <f t="shared" si="14"/>
        <v>2013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2"/>
        <v>28.58</v>
      </c>
      <c r="Q292" s="14">
        <f t="shared" si="13"/>
        <v>40526.36917824074</v>
      </c>
      <c r="S292">
        <f t="shared" si="14"/>
        <v>2010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2"/>
        <v>46.88</v>
      </c>
      <c r="Q293" s="14">
        <f t="shared" si="13"/>
        <v>41376.769050925926</v>
      </c>
      <c r="S293">
        <f t="shared" si="14"/>
        <v>2013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2"/>
        <v>154.41999999999999</v>
      </c>
      <c r="Q294" s="14">
        <f t="shared" si="13"/>
        <v>40812.803229166668</v>
      </c>
      <c r="S294">
        <f t="shared" si="14"/>
        <v>2011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2"/>
        <v>201.22</v>
      </c>
      <c r="Q295" s="14">
        <f t="shared" si="13"/>
        <v>41719.667986111112</v>
      </c>
      <c r="S295">
        <f t="shared" si="14"/>
        <v>2014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2"/>
        <v>100</v>
      </c>
      <c r="Q296" s="14">
        <f t="shared" si="13"/>
        <v>40343.084421296298</v>
      </c>
      <c r="S296">
        <f t="shared" si="14"/>
        <v>2010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2"/>
        <v>100.08</v>
      </c>
      <c r="Q297" s="14">
        <f t="shared" si="13"/>
        <v>41519.004733796297</v>
      </c>
      <c r="S297">
        <f t="shared" si="14"/>
        <v>2013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2"/>
        <v>230.09</v>
      </c>
      <c r="Q298" s="14">
        <f t="shared" si="13"/>
        <v>41134.475497685184</v>
      </c>
      <c r="S298">
        <f t="shared" si="14"/>
        <v>2012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2"/>
        <v>141.75</v>
      </c>
      <c r="Q299" s="14">
        <f t="shared" si="13"/>
        <v>42089.72802083334</v>
      </c>
      <c r="S299">
        <f t="shared" si="14"/>
        <v>2015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2"/>
        <v>56.34</v>
      </c>
      <c r="Q300" s="14">
        <f t="shared" si="13"/>
        <v>41709.463518518518</v>
      </c>
      <c r="S300">
        <f t="shared" si="14"/>
        <v>2014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2"/>
        <v>73.34</v>
      </c>
      <c r="Q301" s="14">
        <f t="shared" si="13"/>
        <v>40469.225231481483</v>
      </c>
      <c r="S301">
        <f t="shared" si="14"/>
        <v>2010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2"/>
        <v>85.34</v>
      </c>
      <c r="Q302" s="14">
        <f t="shared" si="13"/>
        <v>40626.959930555553</v>
      </c>
      <c r="S302">
        <f t="shared" si="14"/>
        <v>2011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2"/>
        <v>61.5</v>
      </c>
      <c r="Q303" s="14">
        <f t="shared" si="13"/>
        <v>41312.737673611111</v>
      </c>
      <c r="S303">
        <f t="shared" si="14"/>
        <v>2013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2"/>
        <v>93.02</v>
      </c>
      <c r="Q304" s="14">
        <f t="shared" si="13"/>
        <v>40933.856921296298</v>
      </c>
      <c r="S304">
        <f t="shared" si="14"/>
        <v>2012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2"/>
        <v>50.29</v>
      </c>
      <c r="Q305" s="14">
        <f t="shared" si="13"/>
        <v>41032.071134259262</v>
      </c>
      <c r="S305">
        <f t="shared" si="14"/>
        <v>2012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2"/>
        <v>106.43</v>
      </c>
      <c r="Q306" s="14">
        <f t="shared" si="13"/>
        <v>41114.094872685186</v>
      </c>
      <c r="S306">
        <f t="shared" si="14"/>
        <v>2012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2"/>
        <v>51.72</v>
      </c>
      <c r="Q307" s="14">
        <f t="shared" si="13"/>
        <v>40948.630196759259</v>
      </c>
      <c r="S307">
        <f t="shared" si="14"/>
        <v>2012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2"/>
        <v>36.61</v>
      </c>
      <c r="Q308" s="14">
        <f t="shared" si="13"/>
        <v>41333.837187500001</v>
      </c>
      <c r="S308">
        <f t="shared" si="14"/>
        <v>2013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2"/>
        <v>42.52</v>
      </c>
      <c r="Q309" s="14">
        <f t="shared" si="13"/>
        <v>41282.944456018515</v>
      </c>
      <c r="S309">
        <f t="shared" si="14"/>
        <v>2013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2"/>
        <v>62.71</v>
      </c>
      <c r="Q310" s="14">
        <f t="shared" si="13"/>
        <v>40567.694560185184</v>
      </c>
      <c r="S310">
        <f t="shared" si="14"/>
        <v>2011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2"/>
        <v>89.96</v>
      </c>
      <c r="Q311" s="14">
        <f t="shared" si="13"/>
        <v>41134.751550925925</v>
      </c>
      <c r="S311">
        <f t="shared" si="14"/>
        <v>2012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2"/>
        <v>28.92</v>
      </c>
      <c r="Q312" s="14">
        <f t="shared" si="13"/>
        <v>40821.183136574073</v>
      </c>
      <c r="S312">
        <f t="shared" si="14"/>
        <v>2011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2"/>
        <v>138.80000000000001</v>
      </c>
      <c r="Q313" s="14">
        <f t="shared" si="13"/>
        <v>40868.219814814816</v>
      </c>
      <c r="S313">
        <f t="shared" si="14"/>
        <v>2011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2"/>
        <v>61.3</v>
      </c>
      <c r="Q314" s="14">
        <f t="shared" si="13"/>
        <v>41348.877685185187</v>
      </c>
      <c r="S314">
        <f t="shared" si="14"/>
        <v>2013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2"/>
        <v>80.2</v>
      </c>
      <c r="Q315" s="14">
        <f t="shared" si="13"/>
        <v>40357.227939814817</v>
      </c>
      <c r="S315">
        <f t="shared" si="14"/>
        <v>2010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2"/>
        <v>32.1</v>
      </c>
      <c r="Q316" s="14">
        <f t="shared" si="13"/>
        <v>41304.833194444444</v>
      </c>
      <c r="S316">
        <f t="shared" si="14"/>
        <v>2013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2"/>
        <v>200.89</v>
      </c>
      <c r="Q317" s="14">
        <f t="shared" si="13"/>
        <v>41113.77238425926</v>
      </c>
      <c r="S317">
        <f t="shared" si="14"/>
        <v>2012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2"/>
        <v>108.01</v>
      </c>
      <c r="Q318" s="14">
        <f t="shared" si="13"/>
        <v>41950.923576388886</v>
      </c>
      <c r="S318">
        <f t="shared" si="14"/>
        <v>2014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2"/>
        <v>95.7</v>
      </c>
      <c r="Q319" s="14">
        <f t="shared" si="13"/>
        <v>41589.676886574074</v>
      </c>
      <c r="S319">
        <f t="shared" si="14"/>
        <v>2013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2"/>
        <v>49.88</v>
      </c>
      <c r="Q320" s="14">
        <f t="shared" si="13"/>
        <v>41330.038784722223</v>
      </c>
      <c r="S320">
        <f t="shared" si="14"/>
        <v>2013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2"/>
        <v>110.47</v>
      </c>
      <c r="Q321" s="14">
        <f t="shared" si="13"/>
        <v>40123.83829861111</v>
      </c>
      <c r="S321">
        <f t="shared" si="14"/>
        <v>2009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si="12"/>
        <v>134.91</v>
      </c>
      <c r="Q322" s="14">
        <f t="shared" si="13"/>
        <v>42331.551307870366</v>
      </c>
      <c r="S322">
        <f t="shared" si="14"/>
        <v>2015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ref="P323:P386" si="15">IFERROR(ROUND(E323/L323,2),0)</f>
        <v>106.62</v>
      </c>
      <c r="Q323" s="14">
        <f t="shared" ref="Q323:Q386" si="16">(((J323/60)/60)/24)+DATE(1970,1,1)</f>
        <v>42647.446597222224</v>
      </c>
      <c r="S323">
        <f t="shared" ref="S323:S386" si="17">YEAR(Q323)</f>
        <v>2016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15"/>
        <v>145.04</v>
      </c>
      <c r="Q324" s="14">
        <f t="shared" si="16"/>
        <v>42473.57</v>
      </c>
      <c r="S324">
        <f t="shared" si="17"/>
        <v>2016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15"/>
        <v>114.59</v>
      </c>
      <c r="Q325" s="14">
        <f t="shared" si="16"/>
        <v>42697.32136574074</v>
      </c>
      <c r="S325">
        <f t="shared" si="17"/>
        <v>2016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15"/>
        <v>105.32</v>
      </c>
      <c r="Q326" s="14">
        <f t="shared" si="16"/>
        <v>42184.626250000001</v>
      </c>
      <c r="S326">
        <f t="shared" si="17"/>
        <v>2015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15"/>
        <v>70.92</v>
      </c>
      <c r="Q327" s="14">
        <f t="shared" si="16"/>
        <v>42689.187881944439</v>
      </c>
      <c r="S327">
        <f t="shared" si="17"/>
        <v>2016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15"/>
        <v>147.16999999999999</v>
      </c>
      <c r="Q328" s="14">
        <f t="shared" si="16"/>
        <v>42775.314884259264</v>
      </c>
      <c r="S328">
        <f t="shared" si="17"/>
        <v>2017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15"/>
        <v>160.47</v>
      </c>
      <c r="Q329" s="14">
        <f t="shared" si="16"/>
        <v>42058.235289351855</v>
      </c>
      <c r="S329">
        <f t="shared" si="17"/>
        <v>2015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15"/>
        <v>156.05000000000001</v>
      </c>
      <c r="Q330" s="14">
        <f t="shared" si="16"/>
        <v>42278.946620370371</v>
      </c>
      <c r="S330">
        <f t="shared" si="17"/>
        <v>2015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15"/>
        <v>63.17</v>
      </c>
      <c r="Q331" s="14">
        <f t="shared" si="16"/>
        <v>42291.46674768519</v>
      </c>
      <c r="S331">
        <f t="shared" si="17"/>
        <v>2015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15"/>
        <v>104.82</v>
      </c>
      <c r="Q332" s="14">
        <f t="shared" si="16"/>
        <v>41379.515775462962</v>
      </c>
      <c r="S332">
        <f t="shared" si="17"/>
        <v>2013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15"/>
        <v>97.36</v>
      </c>
      <c r="Q333" s="14">
        <f t="shared" si="16"/>
        <v>42507.581412037034</v>
      </c>
      <c r="S333">
        <f t="shared" si="17"/>
        <v>2016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15"/>
        <v>203.63</v>
      </c>
      <c r="Q334" s="14">
        <f t="shared" si="16"/>
        <v>42263.680289351847</v>
      </c>
      <c r="S334">
        <f t="shared" si="17"/>
        <v>2015</v>
      </c>
    </row>
    <row r="335" spans="1:19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15"/>
        <v>188.31</v>
      </c>
      <c r="Q335" s="14">
        <f t="shared" si="16"/>
        <v>42437.636469907404</v>
      </c>
      <c r="S335">
        <f t="shared" si="17"/>
        <v>2016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15"/>
        <v>146.65</v>
      </c>
      <c r="Q336" s="14">
        <f t="shared" si="16"/>
        <v>42101.682372685187</v>
      </c>
      <c r="S336">
        <f t="shared" si="17"/>
        <v>2015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15"/>
        <v>109.19</v>
      </c>
      <c r="Q337" s="14">
        <f t="shared" si="16"/>
        <v>42101.737442129626</v>
      </c>
      <c r="S337">
        <f t="shared" si="17"/>
        <v>2015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15"/>
        <v>59.25</v>
      </c>
      <c r="Q338" s="14">
        <f t="shared" si="16"/>
        <v>42291.596273148149</v>
      </c>
      <c r="S338">
        <f t="shared" si="17"/>
        <v>2015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15"/>
        <v>97.9</v>
      </c>
      <c r="Q339" s="14">
        <f t="shared" si="16"/>
        <v>42047.128564814819</v>
      </c>
      <c r="S339">
        <f t="shared" si="17"/>
        <v>2015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15"/>
        <v>70</v>
      </c>
      <c r="Q340" s="14">
        <f t="shared" si="16"/>
        <v>42559.755671296298</v>
      </c>
      <c r="S340">
        <f t="shared" si="17"/>
        <v>2016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15"/>
        <v>72.87</v>
      </c>
      <c r="Q341" s="14">
        <f t="shared" si="16"/>
        <v>42093.760046296295</v>
      </c>
      <c r="S341">
        <f t="shared" si="17"/>
        <v>2015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15"/>
        <v>146.35</v>
      </c>
      <c r="Q342" s="14">
        <f t="shared" si="16"/>
        <v>42772.669062500005</v>
      </c>
      <c r="S342">
        <f t="shared" si="17"/>
        <v>2017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15"/>
        <v>67.91</v>
      </c>
      <c r="Q343" s="14">
        <f t="shared" si="16"/>
        <v>41894.879606481481</v>
      </c>
      <c r="S343">
        <f t="shared" si="17"/>
        <v>2014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15"/>
        <v>169.85</v>
      </c>
      <c r="Q344" s="14">
        <f t="shared" si="16"/>
        <v>42459.780844907407</v>
      </c>
      <c r="S344">
        <f t="shared" si="17"/>
        <v>2016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15"/>
        <v>58.41</v>
      </c>
      <c r="Q345" s="14">
        <f t="shared" si="16"/>
        <v>41926.73778935185</v>
      </c>
      <c r="S345">
        <f t="shared" si="17"/>
        <v>2014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15"/>
        <v>119.99</v>
      </c>
      <c r="Q346" s="14">
        <f t="shared" si="16"/>
        <v>42111.970995370371</v>
      </c>
      <c r="S346">
        <f t="shared" si="17"/>
        <v>2015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15"/>
        <v>99.86</v>
      </c>
      <c r="Q347" s="14">
        <f t="shared" si="16"/>
        <v>42114.944328703699</v>
      </c>
      <c r="S347">
        <f t="shared" si="17"/>
        <v>2015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15"/>
        <v>90.58</v>
      </c>
      <c r="Q348" s="14">
        <f t="shared" si="16"/>
        <v>42261.500243055561</v>
      </c>
      <c r="S348">
        <f t="shared" si="17"/>
        <v>2015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15"/>
        <v>117.77</v>
      </c>
      <c r="Q349" s="14">
        <f t="shared" si="16"/>
        <v>42292.495474537034</v>
      </c>
      <c r="S349">
        <f t="shared" si="17"/>
        <v>2015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15"/>
        <v>86.55</v>
      </c>
      <c r="Q350" s="14">
        <f t="shared" si="16"/>
        <v>42207.58699074074</v>
      </c>
      <c r="S350">
        <f t="shared" si="17"/>
        <v>2015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15"/>
        <v>71.900000000000006</v>
      </c>
      <c r="Q351" s="14">
        <f t="shared" si="16"/>
        <v>42760.498935185184</v>
      </c>
      <c r="S351">
        <f t="shared" si="17"/>
        <v>2017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15"/>
        <v>129.82</v>
      </c>
      <c r="Q352" s="14">
        <f t="shared" si="16"/>
        <v>42586.066076388888</v>
      </c>
      <c r="S352">
        <f t="shared" si="17"/>
        <v>2016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15"/>
        <v>44.91</v>
      </c>
      <c r="Q353" s="14">
        <f t="shared" si="16"/>
        <v>42427.964745370366</v>
      </c>
      <c r="S353">
        <f t="shared" si="17"/>
        <v>2016</v>
      </c>
    </row>
    <row r="354" spans="1:19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15"/>
        <v>40.76</v>
      </c>
      <c r="Q354" s="14">
        <f t="shared" si="16"/>
        <v>41890.167453703703</v>
      </c>
      <c r="S354">
        <f t="shared" si="17"/>
        <v>2014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15"/>
        <v>103.52</v>
      </c>
      <c r="Q355" s="14">
        <f t="shared" si="16"/>
        <v>42297.791886574079</v>
      </c>
      <c r="S355">
        <f t="shared" si="17"/>
        <v>2015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15"/>
        <v>125.45</v>
      </c>
      <c r="Q356" s="14">
        <f t="shared" si="16"/>
        <v>42438.827789351853</v>
      </c>
      <c r="S356">
        <f t="shared" si="17"/>
        <v>2016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15"/>
        <v>246.61</v>
      </c>
      <c r="Q357" s="14">
        <f t="shared" si="16"/>
        <v>41943.293912037036</v>
      </c>
      <c r="S357">
        <f t="shared" si="17"/>
        <v>2014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15"/>
        <v>79.400000000000006</v>
      </c>
      <c r="Q358" s="14">
        <f t="shared" si="16"/>
        <v>42415.803159722222</v>
      </c>
      <c r="S358">
        <f t="shared" si="17"/>
        <v>2016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15"/>
        <v>86.14</v>
      </c>
      <c r="Q359" s="14">
        <f t="shared" si="16"/>
        <v>42078.222187499996</v>
      </c>
      <c r="S359">
        <f t="shared" si="17"/>
        <v>2015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15"/>
        <v>193.05</v>
      </c>
      <c r="Q360" s="14">
        <f t="shared" si="16"/>
        <v>42507.860196759255</v>
      </c>
      <c r="S360">
        <f t="shared" si="17"/>
        <v>2016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15"/>
        <v>84.02</v>
      </c>
      <c r="Q361" s="14">
        <f t="shared" si="16"/>
        <v>41935.070486111108</v>
      </c>
      <c r="S361">
        <f t="shared" si="17"/>
        <v>2014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15"/>
        <v>139.83000000000001</v>
      </c>
      <c r="Q362" s="14">
        <f t="shared" si="16"/>
        <v>42163.897916666669</v>
      </c>
      <c r="S362">
        <f t="shared" si="17"/>
        <v>2015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15"/>
        <v>109.82</v>
      </c>
      <c r="Q363" s="14">
        <f t="shared" si="16"/>
        <v>41936.001226851848</v>
      </c>
      <c r="S363">
        <f t="shared" si="17"/>
        <v>2014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15"/>
        <v>139.53</v>
      </c>
      <c r="Q364" s="14">
        <f t="shared" si="16"/>
        <v>41837.210543981484</v>
      </c>
      <c r="S364">
        <f t="shared" si="17"/>
        <v>2014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15"/>
        <v>347.85</v>
      </c>
      <c r="Q365" s="14">
        <f t="shared" si="16"/>
        <v>40255.744629629626</v>
      </c>
      <c r="S365">
        <f t="shared" si="17"/>
        <v>2010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15"/>
        <v>68.239999999999995</v>
      </c>
      <c r="Q366" s="14">
        <f t="shared" si="16"/>
        <v>41780.859629629631</v>
      </c>
      <c r="S366">
        <f t="shared" si="17"/>
        <v>2014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15"/>
        <v>239.94</v>
      </c>
      <c r="Q367" s="14">
        <f t="shared" si="16"/>
        <v>41668.606469907405</v>
      </c>
      <c r="S367">
        <f t="shared" si="17"/>
        <v>2014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15"/>
        <v>287.31</v>
      </c>
      <c r="Q368" s="14">
        <f t="shared" si="16"/>
        <v>41019.793032407404</v>
      </c>
      <c r="S368">
        <f t="shared" si="17"/>
        <v>2012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15"/>
        <v>86.85</v>
      </c>
      <c r="Q369" s="14">
        <f t="shared" si="16"/>
        <v>41355.577291666668</v>
      </c>
      <c r="S369">
        <f t="shared" si="17"/>
        <v>2013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15"/>
        <v>81.849999999999994</v>
      </c>
      <c r="Q370" s="14">
        <f t="shared" si="16"/>
        <v>42043.605578703704</v>
      </c>
      <c r="S370">
        <f t="shared" si="17"/>
        <v>2015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15"/>
        <v>42.87</v>
      </c>
      <c r="Q371" s="14">
        <f t="shared" si="16"/>
        <v>40893.551724537036</v>
      </c>
      <c r="S371">
        <f t="shared" si="17"/>
        <v>2011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15"/>
        <v>709.42</v>
      </c>
      <c r="Q372" s="14">
        <f t="shared" si="16"/>
        <v>42711.795138888891</v>
      </c>
      <c r="S372">
        <f t="shared" si="17"/>
        <v>2016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15"/>
        <v>161.26</v>
      </c>
      <c r="Q373" s="14">
        <f t="shared" si="16"/>
        <v>41261.767812500002</v>
      </c>
      <c r="S373">
        <f t="shared" si="17"/>
        <v>2012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15"/>
        <v>41.78</v>
      </c>
      <c r="Q374" s="14">
        <f t="shared" si="16"/>
        <v>42425.576898148152</v>
      </c>
      <c r="S374">
        <f t="shared" si="17"/>
        <v>2016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15"/>
        <v>89.89</v>
      </c>
      <c r="Q375" s="14">
        <f t="shared" si="16"/>
        <v>41078.91201388889</v>
      </c>
      <c r="S375">
        <f t="shared" si="17"/>
        <v>2012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15"/>
        <v>45.05</v>
      </c>
      <c r="Q376" s="14">
        <f t="shared" si="16"/>
        <v>40757.889247685183</v>
      </c>
      <c r="S376">
        <f t="shared" si="17"/>
        <v>2011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15"/>
        <v>42.86</v>
      </c>
      <c r="Q377" s="14">
        <f t="shared" si="16"/>
        <v>41657.985081018516</v>
      </c>
      <c r="S377">
        <f t="shared" si="17"/>
        <v>2014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15"/>
        <v>54.08</v>
      </c>
      <c r="Q378" s="14">
        <f t="shared" si="16"/>
        <v>42576.452731481477</v>
      </c>
      <c r="S378">
        <f t="shared" si="17"/>
        <v>2016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15"/>
        <v>103.22</v>
      </c>
      <c r="Q379" s="14">
        <f t="shared" si="16"/>
        <v>42292.250787037032</v>
      </c>
      <c r="S379">
        <f t="shared" si="17"/>
        <v>2015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15"/>
        <v>40.4</v>
      </c>
      <c r="Q380" s="14">
        <f t="shared" si="16"/>
        <v>42370.571851851855</v>
      </c>
      <c r="S380">
        <f t="shared" si="17"/>
        <v>2016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15"/>
        <v>116.86</v>
      </c>
      <c r="Q381" s="14">
        <f t="shared" si="16"/>
        <v>40987.688333333332</v>
      </c>
      <c r="S381">
        <f t="shared" si="17"/>
        <v>2012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15"/>
        <v>115.51</v>
      </c>
      <c r="Q382" s="14">
        <f t="shared" si="16"/>
        <v>42367.719814814816</v>
      </c>
      <c r="S382">
        <f t="shared" si="17"/>
        <v>2015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15"/>
        <v>104.31</v>
      </c>
      <c r="Q383" s="14">
        <f t="shared" si="16"/>
        <v>41085.698113425926</v>
      </c>
      <c r="S383">
        <f t="shared" si="17"/>
        <v>2012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15"/>
        <v>69.77</v>
      </c>
      <c r="Q384" s="14">
        <f t="shared" si="16"/>
        <v>41144.709490740745</v>
      </c>
      <c r="S384">
        <f t="shared" si="17"/>
        <v>2012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15"/>
        <v>43.02</v>
      </c>
      <c r="Q385" s="14">
        <f t="shared" si="16"/>
        <v>41755.117581018516</v>
      </c>
      <c r="S385">
        <f t="shared" si="17"/>
        <v>2014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si="15"/>
        <v>58.54</v>
      </c>
      <c r="Q386" s="14">
        <f t="shared" si="16"/>
        <v>41980.781793981485</v>
      </c>
      <c r="S386">
        <f t="shared" si="17"/>
        <v>2014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ref="P387:P450" si="18">IFERROR(ROUND(E387/L387,2),0)</f>
        <v>111.8</v>
      </c>
      <c r="Q387" s="14">
        <f t="shared" ref="Q387:Q450" si="19">(((J387/60)/60)/24)+DATE(1970,1,1)</f>
        <v>41934.584502314814</v>
      </c>
      <c r="S387">
        <f t="shared" ref="S387:S450" si="20">YEAR(Q387)</f>
        <v>2014</v>
      </c>
    </row>
    <row r="388" spans="1:19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18"/>
        <v>46.23</v>
      </c>
      <c r="Q388" s="14">
        <f t="shared" si="19"/>
        <v>42211.951284722221</v>
      </c>
      <c r="S388">
        <f t="shared" si="20"/>
        <v>2015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18"/>
        <v>144.69</v>
      </c>
      <c r="Q389" s="14">
        <f t="shared" si="19"/>
        <v>42200.67659722222</v>
      </c>
      <c r="S389">
        <f t="shared" si="20"/>
        <v>2015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18"/>
        <v>88.85</v>
      </c>
      <c r="Q390" s="14">
        <f t="shared" si="19"/>
        <v>42549.076157407413</v>
      </c>
      <c r="S390">
        <f t="shared" si="20"/>
        <v>2016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18"/>
        <v>81.75</v>
      </c>
      <c r="Q391" s="14">
        <f t="shared" si="19"/>
        <v>41674.063078703701</v>
      </c>
      <c r="S391">
        <f t="shared" si="20"/>
        <v>2014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18"/>
        <v>71.430000000000007</v>
      </c>
      <c r="Q392" s="14">
        <f t="shared" si="19"/>
        <v>42112.036712962959</v>
      </c>
      <c r="S392">
        <f t="shared" si="20"/>
        <v>2015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18"/>
        <v>104.26</v>
      </c>
      <c r="Q393" s="14">
        <f t="shared" si="19"/>
        <v>40865.042256944449</v>
      </c>
      <c r="S393">
        <f t="shared" si="20"/>
        <v>2011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18"/>
        <v>90.62</v>
      </c>
      <c r="Q394" s="14">
        <f t="shared" si="19"/>
        <v>40763.717256944445</v>
      </c>
      <c r="S394">
        <f t="shared" si="20"/>
        <v>2011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18"/>
        <v>157.33000000000001</v>
      </c>
      <c r="Q395" s="14">
        <f t="shared" si="19"/>
        <v>41526.708935185183</v>
      </c>
      <c r="S395">
        <f t="shared" si="20"/>
        <v>2013</v>
      </c>
    </row>
    <row r="396" spans="1:19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18"/>
        <v>105.18</v>
      </c>
      <c r="Q396" s="14">
        <f t="shared" si="19"/>
        <v>42417.818078703705</v>
      </c>
      <c r="S396">
        <f t="shared" si="20"/>
        <v>2016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18"/>
        <v>58.72</v>
      </c>
      <c r="Q397" s="14">
        <f t="shared" si="19"/>
        <v>40990.909259259257</v>
      </c>
      <c r="S397">
        <f t="shared" si="20"/>
        <v>2012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18"/>
        <v>81.63</v>
      </c>
      <c r="Q398" s="14">
        <f t="shared" si="19"/>
        <v>41082.564884259256</v>
      </c>
      <c r="S398">
        <f t="shared" si="20"/>
        <v>2012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18"/>
        <v>56.46</v>
      </c>
      <c r="Q399" s="14">
        <f t="shared" si="19"/>
        <v>40379.776435185187</v>
      </c>
      <c r="S399">
        <f t="shared" si="20"/>
        <v>2010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18"/>
        <v>140.1</v>
      </c>
      <c r="Q400" s="14">
        <f t="shared" si="19"/>
        <v>42078.793124999997</v>
      </c>
      <c r="S400">
        <f t="shared" si="20"/>
        <v>2015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18"/>
        <v>224.85</v>
      </c>
      <c r="Q401" s="14">
        <f t="shared" si="19"/>
        <v>42687.875775462962</v>
      </c>
      <c r="S401">
        <f t="shared" si="20"/>
        <v>2016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18"/>
        <v>181.13</v>
      </c>
      <c r="Q402" s="14">
        <f t="shared" si="19"/>
        <v>41745.635960648149</v>
      </c>
      <c r="S402">
        <f t="shared" si="20"/>
        <v>2014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18"/>
        <v>711.04</v>
      </c>
      <c r="Q403" s="14">
        <f t="shared" si="19"/>
        <v>40732.842245370368</v>
      </c>
      <c r="S403">
        <f t="shared" si="20"/>
        <v>2011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18"/>
        <v>65.88</v>
      </c>
      <c r="Q404" s="14">
        <f t="shared" si="19"/>
        <v>42292.539548611108</v>
      </c>
      <c r="S404">
        <f t="shared" si="20"/>
        <v>2015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18"/>
        <v>75.19</v>
      </c>
      <c r="Q405" s="14">
        <f t="shared" si="19"/>
        <v>40718.310659722221</v>
      </c>
      <c r="S405">
        <f t="shared" si="20"/>
        <v>2011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18"/>
        <v>133.13999999999999</v>
      </c>
      <c r="Q406" s="14">
        <f t="shared" si="19"/>
        <v>41646.628032407411</v>
      </c>
      <c r="S406">
        <f t="shared" si="20"/>
        <v>2014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18"/>
        <v>55.2</v>
      </c>
      <c r="Q407" s="14">
        <f t="shared" si="19"/>
        <v>41674.08494212963</v>
      </c>
      <c r="S407">
        <f t="shared" si="20"/>
        <v>2014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18"/>
        <v>86.16</v>
      </c>
      <c r="Q408" s="14">
        <f t="shared" si="19"/>
        <v>40638.162465277775</v>
      </c>
      <c r="S408">
        <f t="shared" si="20"/>
        <v>2011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18"/>
        <v>92.32</v>
      </c>
      <c r="Q409" s="14">
        <f t="shared" si="19"/>
        <v>40806.870949074073</v>
      </c>
      <c r="S409">
        <f t="shared" si="20"/>
        <v>2011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18"/>
        <v>160.16</v>
      </c>
      <c r="Q410" s="14">
        <f t="shared" si="19"/>
        <v>41543.735995370371</v>
      </c>
      <c r="S410">
        <f t="shared" si="20"/>
        <v>2013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18"/>
        <v>45.6</v>
      </c>
      <c r="Q411" s="14">
        <f t="shared" si="19"/>
        <v>42543.862777777773</v>
      </c>
      <c r="S411">
        <f t="shared" si="20"/>
        <v>2016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18"/>
        <v>183.29</v>
      </c>
      <c r="Q412" s="14">
        <f t="shared" si="19"/>
        <v>42113.981446759266</v>
      </c>
      <c r="S412">
        <f t="shared" si="20"/>
        <v>2015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18"/>
        <v>125.79</v>
      </c>
      <c r="Q413" s="14">
        <f t="shared" si="19"/>
        <v>41598.17597222222</v>
      </c>
      <c r="S413">
        <f t="shared" si="20"/>
        <v>2013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18"/>
        <v>57.65</v>
      </c>
      <c r="Q414" s="14">
        <f t="shared" si="19"/>
        <v>41099.742800925924</v>
      </c>
      <c r="S414">
        <f t="shared" si="20"/>
        <v>2012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18"/>
        <v>78.66</v>
      </c>
      <c r="Q415" s="14">
        <f t="shared" si="19"/>
        <v>41079.877442129626</v>
      </c>
      <c r="S415">
        <f t="shared" si="20"/>
        <v>2012</v>
      </c>
    </row>
    <row r="416" spans="1:19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18"/>
        <v>91.48</v>
      </c>
      <c r="Q416" s="14">
        <f t="shared" si="19"/>
        <v>41529.063252314816</v>
      </c>
      <c r="S416">
        <f t="shared" si="20"/>
        <v>2013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18"/>
        <v>68.099999999999994</v>
      </c>
      <c r="Q417" s="14">
        <f t="shared" si="19"/>
        <v>41904.851875</v>
      </c>
      <c r="S417">
        <f t="shared" si="20"/>
        <v>2014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18"/>
        <v>48.09</v>
      </c>
      <c r="Q418" s="14">
        <f t="shared" si="19"/>
        <v>41648.396192129629</v>
      </c>
      <c r="S418">
        <f t="shared" si="20"/>
        <v>2014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18"/>
        <v>202.42</v>
      </c>
      <c r="Q419" s="14">
        <f t="shared" si="19"/>
        <v>41360.970601851855</v>
      </c>
      <c r="S419">
        <f t="shared" si="20"/>
        <v>2013</v>
      </c>
    </row>
    <row r="420" spans="1:19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18"/>
        <v>216.75</v>
      </c>
      <c r="Q420" s="14">
        <f t="shared" si="19"/>
        <v>42178.282372685186</v>
      </c>
      <c r="S420">
        <f t="shared" si="20"/>
        <v>2015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18"/>
        <v>110.07</v>
      </c>
      <c r="Q421" s="14">
        <f t="shared" si="19"/>
        <v>41394.842442129629</v>
      </c>
      <c r="S421">
        <f t="shared" si="20"/>
        <v>2013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18"/>
        <v>4.83</v>
      </c>
      <c r="Q422" s="14">
        <f t="shared" si="19"/>
        <v>41682.23646990741</v>
      </c>
      <c r="S422">
        <f t="shared" si="20"/>
        <v>2014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18"/>
        <v>50.17</v>
      </c>
      <c r="Q423" s="14">
        <f t="shared" si="19"/>
        <v>42177.491388888884</v>
      </c>
      <c r="S423">
        <f t="shared" si="20"/>
        <v>2015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18"/>
        <v>35.83</v>
      </c>
      <c r="Q424" s="14">
        <f t="shared" si="19"/>
        <v>41863.260381944441</v>
      </c>
      <c r="S424">
        <f t="shared" si="20"/>
        <v>2014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18"/>
        <v>11.77</v>
      </c>
      <c r="Q425" s="14">
        <f t="shared" si="19"/>
        <v>41400.92627314815</v>
      </c>
      <c r="S425">
        <f t="shared" si="20"/>
        <v>2013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18"/>
        <v>40.78</v>
      </c>
      <c r="Q426" s="14">
        <f t="shared" si="19"/>
        <v>40934.376145833332</v>
      </c>
      <c r="S426">
        <f t="shared" si="20"/>
        <v>2012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18"/>
        <v>3</v>
      </c>
      <c r="Q427" s="14">
        <f t="shared" si="19"/>
        <v>42275.861157407402</v>
      </c>
      <c r="S427">
        <f t="shared" si="20"/>
        <v>2015</v>
      </c>
    </row>
    <row r="428" spans="1:19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18"/>
        <v>16.63</v>
      </c>
      <c r="Q428" s="14">
        <f t="shared" si="19"/>
        <v>42400.711967592593</v>
      </c>
      <c r="S428">
        <f t="shared" si="20"/>
        <v>2016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18"/>
        <v>0</v>
      </c>
      <c r="Q429" s="14">
        <f t="shared" si="19"/>
        <v>42285.909027777772</v>
      </c>
      <c r="S429">
        <f t="shared" si="20"/>
        <v>2015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18"/>
        <v>52</v>
      </c>
      <c r="Q430" s="14">
        <f t="shared" si="19"/>
        <v>41778.766724537039</v>
      </c>
      <c r="S430">
        <f t="shared" si="20"/>
        <v>2014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18"/>
        <v>0</v>
      </c>
      <c r="Q431" s="14">
        <f t="shared" si="19"/>
        <v>40070.901412037041</v>
      </c>
      <c r="S431">
        <f t="shared" si="20"/>
        <v>2009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18"/>
        <v>4.8</v>
      </c>
      <c r="Q432" s="14">
        <f t="shared" si="19"/>
        <v>41513.107256944444</v>
      </c>
      <c r="S432">
        <f t="shared" si="20"/>
        <v>2013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18"/>
        <v>51.88</v>
      </c>
      <c r="Q433" s="14">
        <f t="shared" si="19"/>
        <v>42526.871331018512</v>
      </c>
      <c r="S433">
        <f t="shared" si="20"/>
        <v>2016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18"/>
        <v>71.25</v>
      </c>
      <c r="Q434" s="14">
        <f t="shared" si="19"/>
        <v>42238.726631944446</v>
      </c>
      <c r="S434">
        <f t="shared" si="20"/>
        <v>2015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18"/>
        <v>0</v>
      </c>
      <c r="Q435" s="14">
        <f t="shared" si="19"/>
        <v>42228.629884259266</v>
      </c>
      <c r="S435">
        <f t="shared" si="20"/>
        <v>2015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18"/>
        <v>62.5</v>
      </c>
      <c r="Q436" s="14">
        <f t="shared" si="19"/>
        <v>41576.834513888891</v>
      </c>
      <c r="S436">
        <f t="shared" si="20"/>
        <v>2013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18"/>
        <v>1</v>
      </c>
      <c r="Q437" s="14">
        <f t="shared" si="19"/>
        <v>41500.747453703705</v>
      </c>
      <c r="S437">
        <f t="shared" si="20"/>
        <v>2013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18"/>
        <v>0</v>
      </c>
      <c r="Q438" s="14">
        <f t="shared" si="19"/>
        <v>41456.36241898148</v>
      </c>
      <c r="S438">
        <f t="shared" si="20"/>
        <v>2013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18"/>
        <v>0</v>
      </c>
      <c r="Q439" s="14">
        <f t="shared" si="19"/>
        <v>42591.31858796296</v>
      </c>
      <c r="S439">
        <f t="shared" si="20"/>
        <v>2016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18"/>
        <v>170.55</v>
      </c>
      <c r="Q440" s="14">
        <f t="shared" si="19"/>
        <v>42296.261087962965</v>
      </c>
      <c r="S440">
        <f t="shared" si="20"/>
        <v>2015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18"/>
        <v>0</v>
      </c>
      <c r="Q441" s="14">
        <f t="shared" si="19"/>
        <v>41919.761782407404</v>
      </c>
      <c r="S441">
        <f t="shared" si="20"/>
        <v>2014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18"/>
        <v>5</v>
      </c>
      <c r="Q442" s="14">
        <f t="shared" si="19"/>
        <v>42423.985567129625</v>
      </c>
      <c r="S442">
        <f t="shared" si="20"/>
        <v>2016</v>
      </c>
    </row>
    <row r="443" spans="1:19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18"/>
        <v>0</v>
      </c>
      <c r="Q443" s="14">
        <f t="shared" si="19"/>
        <v>41550.793935185182</v>
      </c>
      <c r="S443">
        <f t="shared" si="20"/>
        <v>2013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18"/>
        <v>393.59</v>
      </c>
      <c r="Q444" s="14">
        <f t="shared" si="19"/>
        <v>42024.888692129629</v>
      </c>
      <c r="S444">
        <f t="shared" si="20"/>
        <v>2015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18"/>
        <v>5</v>
      </c>
      <c r="Q445" s="14">
        <f t="shared" si="19"/>
        <v>41650.015057870369</v>
      </c>
      <c r="S445">
        <f t="shared" si="20"/>
        <v>2014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18"/>
        <v>50</v>
      </c>
      <c r="Q446" s="14">
        <f t="shared" si="19"/>
        <v>40894.906956018516</v>
      </c>
      <c r="S446">
        <f t="shared" si="20"/>
        <v>2011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18"/>
        <v>1</v>
      </c>
      <c r="Q447" s="14">
        <f t="shared" si="19"/>
        <v>42130.335358796292</v>
      </c>
      <c r="S447">
        <f t="shared" si="20"/>
        <v>2015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18"/>
        <v>47.88</v>
      </c>
      <c r="Q448" s="14">
        <f t="shared" si="19"/>
        <v>42037.083564814813</v>
      </c>
      <c r="S448">
        <f t="shared" si="20"/>
        <v>2015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18"/>
        <v>5</v>
      </c>
      <c r="Q449" s="14">
        <f t="shared" si="19"/>
        <v>41331.555127314816</v>
      </c>
      <c r="S449">
        <f t="shared" si="20"/>
        <v>2013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si="18"/>
        <v>20.5</v>
      </c>
      <c r="Q450" s="14">
        <f t="shared" si="19"/>
        <v>41753.758043981477</v>
      </c>
      <c r="S450">
        <f t="shared" si="20"/>
        <v>2014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ref="P451:P514" si="21">IFERROR(ROUND(E451/L451,2),0)</f>
        <v>9</v>
      </c>
      <c r="Q451" s="14">
        <f t="shared" ref="Q451:Q514" si="22">(((J451/60)/60)/24)+DATE(1970,1,1)</f>
        <v>41534.568113425928</v>
      </c>
      <c r="S451">
        <f t="shared" ref="S451:S514" si="23">YEAR(Q451)</f>
        <v>2013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21"/>
        <v>56.57</v>
      </c>
      <c r="Q452" s="14">
        <f t="shared" si="22"/>
        <v>41654.946759259255</v>
      </c>
      <c r="S452">
        <f t="shared" si="23"/>
        <v>2014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21"/>
        <v>0</v>
      </c>
      <c r="Q453" s="14">
        <f t="shared" si="22"/>
        <v>41634.715173611112</v>
      </c>
      <c r="S453">
        <f t="shared" si="23"/>
        <v>2013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21"/>
        <v>40</v>
      </c>
      <c r="Q454" s="14">
        <f t="shared" si="22"/>
        <v>42107.703877314809</v>
      </c>
      <c r="S454">
        <f t="shared" si="23"/>
        <v>2015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21"/>
        <v>13</v>
      </c>
      <c r="Q455" s="14">
        <f t="shared" si="22"/>
        <v>42038.824988425928</v>
      </c>
      <c r="S455">
        <f t="shared" si="23"/>
        <v>2015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21"/>
        <v>16.399999999999999</v>
      </c>
      <c r="Q456" s="14">
        <f t="shared" si="22"/>
        <v>41938.717256944445</v>
      </c>
      <c r="S456">
        <f t="shared" si="23"/>
        <v>2014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21"/>
        <v>22.5</v>
      </c>
      <c r="Q457" s="14">
        <f t="shared" si="22"/>
        <v>40971.002569444441</v>
      </c>
      <c r="S457">
        <f t="shared" si="23"/>
        <v>2012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21"/>
        <v>20.329999999999998</v>
      </c>
      <c r="Q458" s="14">
        <f t="shared" si="22"/>
        <v>41547.694456018515</v>
      </c>
      <c r="S458">
        <f t="shared" si="23"/>
        <v>2013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21"/>
        <v>0</v>
      </c>
      <c r="Q459" s="14">
        <f t="shared" si="22"/>
        <v>41837.767500000002</v>
      </c>
      <c r="S459">
        <f t="shared" si="23"/>
        <v>2014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21"/>
        <v>16.760000000000002</v>
      </c>
      <c r="Q460" s="14">
        <f t="shared" si="22"/>
        <v>41378.69976851852</v>
      </c>
      <c r="S460">
        <f t="shared" si="23"/>
        <v>2013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21"/>
        <v>25</v>
      </c>
      <c r="Q461" s="14">
        <f t="shared" si="22"/>
        <v>40800.6403587963</v>
      </c>
      <c r="S461">
        <f t="shared" si="23"/>
        <v>2011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21"/>
        <v>12.5</v>
      </c>
      <c r="Q462" s="14">
        <f t="shared" si="22"/>
        <v>41759.542534722219</v>
      </c>
      <c r="S462">
        <f t="shared" si="23"/>
        <v>2014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21"/>
        <v>0</v>
      </c>
      <c r="Q463" s="14">
        <f t="shared" si="22"/>
        <v>41407.84684027778</v>
      </c>
      <c r="S463">
        <f t="shared" si="23"/>
        <v>2013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21"/>
        <v>0</v>
      </c>
      <c r="Q464" s="14">
        <f t="shared" si="22"/>
        <v>40705.126631944448</v>
      </c>
      <c r="S464">
        <f t="shared" si="23"/>
        <v>2011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21"/>
        <v>113.64</v>
      </c>
      <c r="Q465" s="14">
        <f t="shared" si="22"/>
        <v>40750.710104166668</v>
      </c>
      <c r="S465">
        <f t="shared" si="23"/>
        <v>2011</v>
      </c>
    </row>
    <row r="466" spans="1:19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21"/>
        <v>1</v>
      </c>
      <c r="Q466" s="14">
        <f t="shared" si="22"/>
        <v>42488.848784722228</v>
      </c>
      <c r="S466">
        <f t="shared" si="23"/>
        <v>2016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21"/>
        <v>17.25</v>
      </c>
      <c r="Q467" s="14">
        <f t="shared" si="22"/>
        <v>41801.120069444441</v>
      </c>
      <c r="S467">
        <f t="shared" si="23"/>
        <v>2014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21"/>
        <v>15.2</v>
      </c>
      <c r="Q468" s="14">
        <f t="shared" si="22"/>
        <v>41129.942870370374</v>
      </c>
      <c r="S468">
        <f t="shared" si="23"/>
        <v>2012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21"/>
        <v>110.64</v>
      </c>
      <c r="Q469" s="14">
        <f t="shared" si="22"/>
        <v>41135.679791666669</v>
      </c>
      <c r="S469">
        <f t="shared" si="23"/>
        <v>2012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21"/>
        <v>0</v>
      </c>
      <c r="Q470" s="14">
        <f t="shared" si="22"/>
        <v>41041.167627314811</v>
      </c>
      <c r="S470">
        <f t="shared" si="23"/>
        <v>2012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21"/>
        <v>0</v>
      </c>
      <c r="Q471" s="14">
        <f t="shared" si="22"/>
        <v>41827.989861111113</v>
      </c>
      <c r="S471">
        <f t="shared" si="23"/>
        <v>2014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21"/>
        <v>25.5</v>
      </c>
      <c r="Q472" s="14">
        <f t="shared" si="22"/>
        <v>41605.167696759258</v>
      </c>
      <c r="S472">
        <f t="shared" si="23"/>
        <v>2013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21"/>
        <v>38.479999999999997</v>
      </c>
      <c r="Q473" s="14">
        <f t="shared" si="22"/>
        <v>41703.721979166665</v>
      </c>
      <c r="S473">
        <f t="shared" si="23"/>
        <v>2014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21"/>
        <v>28.2</v>
      </c>
      <c r="Q474" s="14">
        <f t="shared" si="22"/>
        <v>41844.922662037039</v>
      </c>
      <c r="S474">
        <f t="shared" si="23"/>
        <v>2014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21"/>
        <v>61.5</v>
      </c>
      <c r="Q475" s="14">
        <f t="shared" si="22"/>
        <v>41869.698136574072</v>
      </c>
      <c r="S475">
        <f t="shared" si="23"/>
        <v>2014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21"/>
        <v>1</v>
      </c>
      <c r="Q476" s="14">
        <f t="shared" si="22"/>
        <v>42753.329039351855</v>
      </c>
      <c r="S476">
        <f t="shared" si="23"/>
        <v>2017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21"/>
        <v>0</v>
      </c>
      <c r="Q477" s="14">
        <f t="shared" si="22"/>
        <v>42100.086145833338</v>
      </c>
      <c r="S477">
        <f t="shared" si="23"/>
        <v>2015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21"/>
        <v>39.57</v>
      </c>
      <c r="Q478" s="14">
        <f t="shared" si="22"/>
        <v>41757.975011574075</v>
      </c>
      <c r="S478">
        <f t="shared" si="23"/>
        <v>2014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21"/>
        <v>0</v>
      </c>
      <c r="Q479" s="14">
        <f t="shared" si="22"/>
        <v>40987.83488425926</v>
      </c>
      <c r="S479">
        <f t="shared" si="23"/>
        <v>2012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21"/>
        <v>0</v>
      </c>
      <c r="Q480" s="14">
        <f t="shared" si="22"/>
        <v>42065.910983796297</v>
      </c>
      <c r="S480">
        <f t="shared" si="23"/>
        <v>2015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21"/>
        <v>88.8</v>
      </c>
      <c r="Q481" s="14">
        <f t="shared" si="22"/>
        <v>41904.407812500001</v>
      </c>
      <c r="S481">
        <f t="shared" si="23"/>
        <v>2014</v>
      </c>
    </row>
    <row r="482" spans="1:19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21"/>
        <v>55.46</v>
      </c>
      <c r="Q482" s="14">
        <f t="shared" si="22"/>
        <v>41465.500173611108</v>
      </c>
      <c r="S482">
        <f t="shared" si="23"/>
        <v>2013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21"/>
        <v>87.14</v>
      </c>
      <c r="Q483" s="14">
        <f t="shared" si="22"/>
        <v>41162.672326388885</v>
      </c>
      <c r="S483">
        <f t="shared" si="23"/>
        <v>2012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21"/>
        <v>10</v>
      </c>
      <c r="Q484" s="14">
        <f t="shared" si="22"/>
        <v>42447.896875000006</v>
      </c>
      <c r="S484">
        <f t="shared" si="23"/>
        <v>2016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21"/>
        <v>51.22</v>
      </c>
      <c r="Q485" s="14">
        <f t="shared" si="22"/>
        <v>41243.197592592594</v>
      </c>
      <c r="S485">
        <f t="shared" si="23"/>
        <v>2012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21"/>
        <v>13.55</v>
      </c>
      <c r="Q486" s="14">
        <f t="shared" si="22"/>
        <v>42272.93949074074</v>
      </c>
      <c r="S486">
        <f t="shared" si="23"/>
        <v>2015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21"/>
        <v>66.52</v>
      </c>
      <c r="Q487" s="14">
        <f t="shared" si="22"/>
        <v>41381.50577546296</v>
      </c>
      <c r="S487">
        <f t="shared" si="23"/>
        <v>2013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21"/>
        <v>50</v>
      </c>
      <c r="Q488" s="14">
        <f t="shared" si="22"/>
        <v>41761.94258101852</v>
      </c>
      <c r="S488">
        <f t="shared" si="23"/>
        <v>2014</v>
      </c>
    </row>
    <row r="489" spans="1:19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21"/>
        <v>0</v>
      </c>
      <c r="Q489" s="14">
        <f t="shared" si="22"/>
        <v>42669.594837962963</v>
      </c>
      <c r="S489">
        <f t="shared" si="23"/>
        <v>2016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21"/>
        <v>0</v>
      </c>
      <c r="Q490" s="14">
        <f t="shared" si="22"/>
        <v>42714.054398148146</v>
      </c>
      <c r="S490">
        <f t="shared" si="23"/>
        <v>2016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21"/>
        <v>71.67</v>
      </c>
      <c r="Q491" s="14">
        <f t="shared" si="22"/>
        <v>40882.481666666667</v>
      </c>
      <c r="S491">
        <f t="shared" si="23"/>
        <v>2011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21"/>
        <v>0</v>
      </c>
      <c r="Q492" s="14">
        <f t="shared" si="22"/>
        <v>41113.968576388892</v>
      </c>
      <c r="S492">
        <f t="shared" si="23"/>
        <v>2012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21"/>
        <v>0</v>
      </c>
      <c r="Q493" s="14">
        <f t="shared" si="22"/>
        <v>42366.982627314821</v>
      </c>
      <c r="S493">
        <f t="shared" si="23"/>
        <v>2015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21"/>
        <v>0</v>
      </c>
      <c r="Q494" s="14">
        <f t="shared" si="22"/>
        <v>42596.03506944445</v>
      </c>
      <c r="S494">
        <f t="shared" si="23"/>
        <v>2016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21"/>
        <v>0</v>
      </c>
      <c r="Q495" s="14">
        <f t="shared" si="22"/>
        <v>42114.726134259254</v>
      </c>
      <c r="S495">
        <f t="shared" si="23"/>
        <v>2015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21"/>
        <v>10.33</v>
      </c>
      <c r="Q496" s="14">
        <f t="shared" si="22"/>
        <v>41799.830613425926</v>
      </c>
      <c r="S496">
        <f t="shared" si="23"/>
        <v>2014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21"/>
        <v>0</v>
      </c>
      <c r="Q497" s="14">
        <f t="shared" si="22"/>
        <v>42171.827604166669</v>
      </c>
      <c r="S497">
        <f t="shared" si="23"/>
        <v>2015</v>
      </c>
    </row>
    <row r="498" spans="1:19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21"/>
        <v>1</v>
      </c>
      <c r="Q498" s="14">
        <f t="shared" si="22"/>
        <v>41620.93141203704</v>
      </c>
      <c r="S498">
        <f t="shared" si="23"/>
        <v>2013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21"/>
        <v>10</v>
      </c>
      <c r="Q499" s="14">
        <f t="shared" si="22"/>
        <v>41945.037789351853</v>
      </c>
      <c r="S499">
        <f t="shared" si="23"/>
        <v>2014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21"/>
        <v>136.09</v>
      </c>
      <c r="Q500" s="14">
        <f t="shared" si="22"/>
        <v>40858.762141203704</v>
      </c>
      <c r="S500">
        <f t="shared" si="23"/>
        <v>2011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21"/>
        <v>73.459999999999994</v>
      </c>
      <c r="Q501" s="14">
        <f t="shared" si="22"/>
        <v>40043.895462962959</v>
      </c>
      <c r="S501">
        <f t="shared" si="23"/>
        <v>2009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21"/>
        <v>53.75</v>
      </c>
      <c r="Q502" s="14">
        <f t="shared" si="22"/>
        <v>40247.886006944449</v>
      </c>
      <c r="S502">
        <f t="shared" si="23"/>
        <v>2010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21"/>
        <v>0</v>
      </c>
      <c r="Q503" s="14">
        <f t="shared" si="22"/>
        <v>40703.234386574077</v>
      </c>
      <c r="S503">
        <f t="shared" si="23"/>
        <v>2011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21"/>
        <v>57.5</v>
      </c>
      <c r="Q504" s="14">
        <f t="shared" si="22"/>
        <v>40956.553530092591</v>
      </c>
      <c r="S504">
        <f t="shared" si="23"/>
        <v>2012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21"/>
        <v>12.67</v>
      </c>
      <c r="Q505" s="14">
        <f t="shared" si="22"/>
        <v>41991.526655092588</v>
      </c>
      <c r="S505">
        <f t="shared" si="23"/>
        <v>2014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21"/>
        <v>67</v>
      </c>
      <c r="Q506" s="14">
        <f t="shared" si="22"/>
        <v>40949.98364583333</v>
      </c>
      <c r="S506">
        <f t="shared" si="23"/>
        <v>2012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21"/>
        <v>3.71</v>
      </c>
      <c r="Q507" s="14">
        <f t="shared" si="22"/>
        <v>42318.098217592589</v>
      </c>
      <c r="S507">
        <f t="shared" si="23"/>
        <v>2015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21"/>
        <v>250</v>
      </c>
      <c r="Q508" s="14">
        <f t="shared" si="22"/>
        <v>41466.552314814813</v>
      </c>
      <c r="S508">
        <f t="shared" si="23"/>
        <v>2013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21"/>
        <v>64</v>
      </c>
      <c r="Q509" s="14">
        <f t="shared" si="22"/>
        <v>41156.958993055552</v>
      </c>
      <c r="S509">
        <f t="shared" si="23"/>
        <v>2012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21"/>
        <v>133.33000000000001</v>
      </c>
      <c r="Q510" s="14">
        <f t="shared" si="22"/>
        <v>40995.024317129632</v>
      </c>
      <c r="S510">
        <f t="shared" si="23"/>
        <v>2012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21"/>
        <v>10</v>
      </c>
      <c r="Q511" s="14">
        <f t="shared" si="22"/>
        <v>42153.631597222222</v>
      </c>
      <c r="S511">
        <f t="shared" si="23"/>
        <v>2015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21"/>
        <v>0</v>
      </c>
      <c r="Q512" s="14">
        <f t="shared" si="22"/>
        <v>42400.176377314812</v>
      </c>
      <c r="S512">
        <f t="shared" si="23"/>
        <v>2016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21"/>
        <v>30</v>
      </c>
      <c r="Q513" s="14">
        <f t="shared" si="22"/>
        <v>41340.303032407406</v>
      </c>
      <c r="S513">
        <f t="shared" si="23"/>
        <v>2013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si="21"/>
        <v>5.5</v>
      </c>
      <c r="Q514" s="14">
        <f t="shared" si="22"/>
        <v>42649.742210648154</v>
      </c>
      <c r="S514">
        <f t="shared" si="23"/>
        <v>2016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ref="P515:P578" si="24">IFERROR(ROUND(E515/L515,2),0)</f>
        <v>102.38</v>
      </c>
      <c r="Q515" s="14">
        <f t="shared" ref="Q515:Q578" si="25">(((J515/60)/60)/24)+DATE(1970,1,1)</f>
        <v>42552.653993055559</v>
      </c>
      <c r="S515">
        <f t="shared" ref="S515:S578" si="26">YEAR(Q515)</f>
        <v>2016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24"/>
        <v>16.670000000000002</v>
      </c>
      <c r="Q516" s="14">
        <f t="shared" si="25"/>
        <v>41830.613969907405</v>
      </c>
      <c r="S516">
        <f t="shared" si="26"/>
        <v>2014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24"/>
        <v>725.03</v>
      </c>
      <c r="Q517" s="14">
        <f t="shared" si="25"/>
        <v>42327.490752314814</v>
      </c>
      <c r="S517">
        <f t="shared" si="26"/>
        <v>2015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24"/>
        <v>0</v>
      </c>
      <c r="Q518" s="14">
        <f t="shared" si="25"/>
        <v>42091.778703703705</v>
      </c>
      <c r="S518">
        <f t="shared" si="26"/>
        <v>2015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24"/>
        <v>68.33</v>
      </c>
      <c r="Q519" s="14">
        <f t="shared" si="25"/>
        <v>42738.615289351852</v>
      </c>
      <c r="S519">
        <f t="shared" si="26"/>
        <v>2017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24"/>
        <v>0</v>
      </c>
      <c r="Q520" s="14">
        <f t="shared" si="25"/>
        <v>42223.616018518514</v>
      </c>
      <c r="S520">
        <f t="shared" si="26"/>
        <v>2015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24"/>
        <v>39.229999999999997</v>
      </c>
      <c r="Q521" s="14">
        <f t="shared" si="25"/>
        <v>41218.391446759262</v>
      </c>
      <c r="S521">
        <f t="shared" si="26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24"/>
        <v>150.15</v>
      </c>
      <c r="Q522" s="14">
        <f t="shared" si="25"/>
        <v>42318.702094907407</v>
      </c>
      <c r="S522">
        <f t="shared" si="26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24"/>
        <v>93.43</v>
      </c>
      <c r="Q523" s="14">
        <f t="shared" si="25"/>
        <v>42646.092812499999</v>
      </c>
      <c r="S523">
        <f t="shared" si="26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24"/>
        <v>110.97</v>
      </c>
      <c r="Q524" s="14">
        <f t="shared" si="25"/>
        <v>42430.040798611109</v>
      </c>
      <c r="S524">
        <f t="shared" si="26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24"/>
        <v>71.790000000000006</v>
      </c>
      <c r="Q525" s="14">
        <f t="shared" si="25"/>
        <v>42238.13282407407</v>
      </c>
      <c r="S525">
        <f t="shared" si="26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24"/>
        <v>29.26</v>
      </c>
      <c r="Q526" s="14">
        <f t="shared" si="25"/>
        <v>42492.717233796298</v>
      </c>
      <c r="S526">
        <f t="shared" si="26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24"/>
        <v>1000</v>
      </c>
      <c r="Q527" s="14">
        <f t="shared" si="25"/>
        <v>41850.400937500002</v>
      </c>
      <c r="S527">
        <f t="shared" si="26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24"/>
        <v>74.349999999999994</v>
      </c>
      <c r="Q528" s="14">
        <f t="shared" si="25"/>
        <v>42192.591944444444</v>
      </c>
      <c r="S528">
        <f t="shared" si="26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24"/>
        <v>63.83</v>
      </c>
      <c r="Q529" s="14">
        <f t="shared" si="25"/>
        <v>42753.205625000002</v>
      </c>
      <c r="S529">
        <f t="shared" si="26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24"/>
        <v>44.33</v>
      </c>
      <c r="Q530" s="14">
        <f t="shared" si="25"/>
        <v>42155.920219907406</v>
      </c>
      <c r="S530">
        <f t="shared" si="26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24"/>
        <v>86.94</v>
      </c>
      <c r="Q531" s="14">
        <f t="shared" si="25"/>
        <v>42725.031180555554</v>
      </c>
      <c r="S531">
        <f t="shared" si="26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24"/>
        <v>126.55</v>
      </c>
      <c r="Q532" s="14">
        <f t="shared" si="25"/>
        <v>42157.591064814813</v>
      </c>
      <c r="S532">
        <f t="shared" si="26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24"/>
        <v>129.03</v>
      </c>
      <c r="Q533" s="14">
        <f t="shared" si="25"/>
        <v>42676.065150462964</v>
      </c>
      <c r="S533">
        <f t="shared" si="26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24"/>
        <v>71.239999999999995</v>
      </c>
      <c r="Q534" s="14">
        <f t="shared" si="25"/>
        <v>42473.007037037038</v>
      </c>
      <c r="S534">
        <f t="shared" si="26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24"/>
        <v>117.88</v>
      </c>
      <c r="Q535" s="14">
        <f t="shared" si="25"/>
        <v>42482.43478009259</v>
      </c>
      <c r="S535">
        <f t="shared" si="26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24"/>
        <v>327.08</v>
      </c>
      <c r="Q536" s="14">
        <f t="shared" si="25"/>
        <v>42270.810995370368</v>
      </c>
      <c r="S536">
        <f t="shared" si="26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24"/>
        <v>34.75</v>
      </c>
      <c r="Q537" s="14">
        <f t="shared" si="25"/>
        <v>42711.545196759253</v>
      </c>
      <c r="S537">
        <f t="shared" si="26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24"/>
        <v>100.06</v>
      </c>
      <c r="Q538" s="14">
        <f t="shared" si="25"/>
        <v>42179.344988425932</v>
      </c>
      <c r="S538">
        <f t="shared" si="26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24"/>
        <v>40.85</v>
      </c>
      <c r="Q539" s="14">
        <f t="shared" si="25"/>
        <v>42282.768414351856</v>
      </c>
      <c r="S539">
        <f t="shared" si="26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24"/>
        <v>252.02</v>
      </c>
      <c r="Q540" s="14">
        <f t="shared" si="25"/>
        <v>42473.794710648144</v>
      </c>
      <c r="S540">
        <f t="shared" si="26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24"/>
        <v>25.16</v>
      </c>
      <c r="Q541" s="14">
        <f t="shared" si="25"/>
        <v>42535.049849537041</v>
      </c>
      <c r="S541">
        <f t="shared" si="26"/>
        <v>2016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24"/>
        <v>1</v>
      </c>
      <c r="Q542" s="14">
        <f t="shared" si="25"/>
        <v>42009.817199074074</v>
      </c>
      <c r="S542">
        <f t="shared" si="26"/>
        <v>2015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24"/>
        <v>25</v>
      </c>
      <c r="Q543" s="14">
        <f t="shared" si="25"/>
        <v>42276.046689814815</v>
      </c>
      <c r="S543">
        <f t="shared" si="26"/>
        <v>2015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24"/>
        <v>1</v>
      </c>
      <c r="Q544" s="14">
        <f t="shared" si="25"/>
        <v>42433.737453703703</v>
      </c>
      <c r="S544">
        <f t="shared" si="26"/>
        <v>2016</v>
      </c>
    </row>
    <row r="545" spans="1:19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24"/>
        <v>35</v>
      </c>
      <c r="Q545" s="14">
        <f t="shared" si="25"/>
        <v>41914.092152777775</v>
      </c>
      <c r="S545">
        <f t="shared" si="26"/>
        <v>2014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24"/>
        <v>3</v>
      </c>
      <c r="Q546" s="14">
        <f t="shared" si="25"/>
        <v>42525.656944444447</v>
      </c>
      <c r="S546">
        <f t="shared" si="26"/>
        <v>2016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24"/>
        <v>402.71</v>
      </c>
      <c r="Q547" s="14">
        <f t="shared" si="25"/>
        <v>42283.592465277776</v>
      </c>
      <c r="S547">
        <f t="shared" si="26"/>
        <v>2015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24"/>
        <v>26</v>
      </c>
      <c r="Q548" s="14">
        <f t="shared" si="25"/>
        <v>42249.667997685188</v>
      </c>
      <c r="S548">
        <f t="shared" si="26"/>
        <v>2015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24"/>
        <v>0</v>
      </c>
      <c r="Q549" s="14">
        <f t="shared" si="25"/>
        <v>42380.696342592593</v>
      </c>
      <c r="S549">
        <f t="shared" si="26"/>
        <v>2016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24"/>
        <v>9</v>
      </c>
      <c r="Q550" s="14">
        <f t="shared" si="25"/>
        <v>42276.903333333335</v>
      </c>
      <c r="S550">
        <f t="shared" si="26"/>
        <v>2015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24"/>
        <v>8.5</v>
      </c>
      <c r="Q551" s="14">
        <f t="shared" si="25"/>
        <v>42163.636828703704</v>
      </c>
      <c r="S551">
        <f t="shared" si="26"/>
        <v>2015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24"/>
        <v>8.75</v>
      </c>
      <c r="Q552" s="14">
        <f t="shared" si="25"/>
        <v>42753.678761574076</v>
      </c>
      <c r="S552">
        <f t="shared" si="26"/>
        <v>2017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24"/>
        <v>135.04</v>
      </c>
      <c r="Q553" s="14">
        <f t="shared" si="25"/>
        <v>42173.275740740741</v>
      </c>
      <c r="S553">
        <f t="shared" si="26"/>
        <v>2015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24"/>
        <v>0</v>
      </c>
      <c r="Q554" s="14">
        <f t="shared" si="25"/>
        <v>42318.616851851853</v>
      </c>
      <c r="S554">
        <f t="shared" si="26"/>
        <v>2015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24"/>
        <v>20.5</v>
      </c>
      <c r="Q555" s="14">
        <f t="shared" si="25"/>
        <v>41927.71980324074</v>
      </c>
      <c r="S555">
        <f t="shared" si="26"/>
        <v>2014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24"/>
        <v>64.36</v>
      </c>
      <c r="Q556" s="14">
        <f t="shared" si="25"/>
        <v>41901.684861111113</v>
      </c>
      <c r="S556">
        <f t="shared" si="26"/>
        <v>2014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24"/>
        <v>0</v>
      </c>
      <c r="Q557" s="14">
        <f t="shared" si="25"/>
        <v>42503.353506944448</v>
      </c>
      <c r="S557">
        <f t="shared" si="26"/>
        <v>2016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24"/>
        <v>200</v>
      </c>
      <c r="Q558" s="14">
        <f t="shared" si="25"/>
        <v>42345.860150462962</v>
      </c>
      <c r="S558">
        <f t="shared" si="26"/>
        <v>2015</v>
      </c>
    </row>
    <row r="559" spans="1:19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24"/>
        <v>68.3</v>
      </c>
      <c r="Q559" s="14">
        <f t="shared" si="25"/>
        <v>42676.942164351851</v>
      </c>
      <c r="S559">
        <f t="shared" si="26"/>
        <v>2016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24"/>
        <v>0</v>
      </c>
      <c r="Q560" s="14">
        <f t="shared" si="25"/>
        <v>42057.883159722223</v>
      </c>
      <c r="S560">
        <f t="shared" si="26"/>
        <v>2015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24"/>
        <v>50</v>
      </c>
      <c r="Q561" s="14">
        <f t="shared" si="25"/>
        <v>42321.283101851848</v>
      </c>
      <c r="S561">
        <f t="shared" si="26"/>
        <v>2015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24"/>
        <v>4</v>
      </c>
      <c r="Q562" s="14">
        <f t="shared" si="25"/>
        <v>41960.771354166667</v>
      </c>
      <c r="S562">
        <f t="shared" si="26"/>
        <v>2014</v>
      </c>
    </row>
    <row r="563" spans="1:19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24"/>
        <v>27.5</v>
      </c>
      <c r="Q563" s="14">
        <f t="shared" si="25"/>
        <v>42268.658715277779</v>
      </c>
      <c r="S563">
        <f t="shared" si="26"/>
        <v>2015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24"/>
        <v>0</v>
      </c>
      <c r="Q564" s="14">
        <f t="shared" si="25"/>
        <v>42692.389062500006</v>
      </c>
      <c r="S564">
        <f t="shared" si="26"/>
        <v>2016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24"/>
        <v>34</v>
      </c>
      <c r="Q565" s="14">
        <f t="shared" si="25"/>
        <v>42022.069988425923</v>
      </c>
      <c r="S565">
        <f t="shared" si="26"/>
        <v>2015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24"/>
        <v>1</v>
      </c>
      <c r="Q566" s="14">
        <f t="shared" si="25"/>
        <v>42411.942997685182</v>
      </c>
      <c r="S566">
        <f t="shared" si="26"/>
        <v>2016</v>
      </c>
    </row>
    <row r="567" spans="1:19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24"/>
        <v>0</v>
      </c>
      <c r="Q567" s="14">
        <f t="shared" si="25"/>
        <v>42165.785289351858</v>
      </c>
      <c r="S567">
        <f t="shared" si="26"/>
        <v>2015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24"/>
        <v>1</v>
      </c>
      <c r="Q568" s="14">
        <f t="shared" si="25"/>
        <v>42535.68440972222</v>
      </c>
      <c r="S568">
        <f t="shared" si="26"/>
        <v>2016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24"/>
        <v>0</v>
      </c>
      <c r="Q569" s="14">
        <f t="shared" si="25"/>
        <v>41975.842523148152</v>
      </c>
      <c r="S569">
        <f t="shared" si="26"/>
        <v>2014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24"/>
        <v>49</v>
      </c>
      <c r="Q570" s="14">
        <f t="shared" si="25"/>
        <v>42348.9215625</v>
      </c>
      <c r="S570">
        <f t="shared" si="26"/>
        <v>2015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24"/>
        <v>20</v>
      </c>
      <c r="Q571" s="14">
        <f t="shared" si="25"/>
        <v>42340.847361111111</v>
      </c>
      <c r="S571">
        <f t="shared" si="26"/>
        <v>2015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24"/>
        <v>142</v>
      </c>
      <c r="Q572" s="14">
        <f t="shared" si="25"/>
        <v>42388.798252314817</v>
      </c>
      <c r="S572">
        <f t="shared" si="26"/>
        <v>2016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24"/>
        <v>53</v>
      </c>
      <c r="Q573" s="14">
        <f t="shared" si="25"/>
        <v>42192.816238425927</v>
      </c>
      <c r="S573">
        <f t="shared" si="26"/>
        <v>2015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24"/>
        <v>0</v>
      </c>
      <c r="Q574" s="14">
        <f t="shared" si="25"/>
        <v>42282.71629629629</v>
      </c>
      <c r="S574">
        <f t="shared" si="26"/>
        <v>2015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24"/>
        <v>38.44</v>
      </c>
      <c r="Q575" s="14">
        <f t="shared" si="25"/>
        <v>41963.050127314811</v>
      </c>
      <c r="S575">
        <f t="shared" si="26"/>
        <v>2014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24"/>
        <v>20</v>
      </c>
      <c r="Q576" s="14">
        <f t="shared" si="25"/>
        <v>42632.443368055552</v>
      </c>
      <c r="S576">
        <f t="shared" si="26"/>
        <v>2016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24"/>
        <v>64.75</v>
      </c>
      <c r="Q577" s="14">
        <f t="shared" si="25"/>
        <v>42138.692627314813</v>
      </c>
      <c r="S577">
        <f t="shared" si="26"/>
        <v>2015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si="24"/>
        <v>1</v>
      </c>
      <c r="Q578" s="14">
        <f t="shared" si="25"/>
        <v>42031.471666666665</v>
      </c>
      <c r="S578">
        <f t="shared" si="26"/>
        <v>2015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ref="P579:P642" si="27">IFERROR(ROUND(E579/L579,2),0)</f>
        <v>10</v>
      </c>
      <c r="Q579" s="14">
        <f t="shared" ref="Q579:Q642" si="28">(((J579/60)/60)/24)+DATE(1970,1,1)</f>
        <v>42450.589143518519</v>
      </c>
      <c r="S579">
        <f t="shared" ref="S579:S642" si="29">YEAR(Q579)</f>
        <v>2016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27"/>
        <v>2</v>
      </c>
      <c r="Q580" s="14">
        <f t="shared" si="28"/>
        <v>42230.578622685185</v>
      </c>
      <c r="S580">
        <f t="shared" si="29"/>
        <v>2015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27"/>
        <v>35</v>
      </c>
      <c r="Q581" s="14">
        <f t="shared" si="28"/>
        <v>41968.852118055554</v>
      </c>
      <c r="S581">
        <f t="shared" si="29"/>
        <v>2014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27"/>
        <v>1</v>
      </c>
      <c r="Q582" s="14">
        <f t="shared" si="28"/>
        <v>42605.908182870371</v>
      </c>
      <c r="S582">
        <f t="shared" si="29"/>
        <v>2016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27"/>
        <v>0</v>
      </c>
      <c r="Q583" s="14">
        <f t="shared" si="28"/>
        <v>42188.012777777782</v>
      </c>
      <c r="S583">
        <f t="shared" si="29"/>
        <v>2015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27"/>
        <v>0</v>
      </c>
      <c r="Q584" s="14">
        <f t="shared" si="28"/>
        <v>42055.739803240736</v>
      </c>
      <c r="S584">
        <f t="shared" si="29"/>
        <v>2015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27"/>
        <v>1</v>
      </c>
      <c r="Q585" s="14">
        <f t="shared" si="28"/>
        <v>42052.93850694444</v>
      </c>
      <c r="S585">
        <f t="shared" si="29"/>
        <v>2015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27"/>
        <v>5</v>
      </c>
      <c r="Q586" s="14">
        <f t="shared" si="28"/>
        <v>42049.716620370367</v>
      </c>
      <c r="S586">
        <f t="shared" si="29"/>
        <v>2015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27"/>
        <v>0</v>
      </c>
      <c r="Q587" s="14">
        <f t="shared" si="28"/>
        <v>42283.3909375</v>
      </c>
      <c r="S587">
        <f t="shared" si="29"/>
        <v>2015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27"/>
        <v>14</v>
      </c>
      <c r="Q588" s="14">
        <f t="shared" si="28"/>
        <v>42020.854247685187</v>
      </c>
      <c r="S588">
        <f t="shared" si="29"/>
        <v>2015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27"/>
        <v>389.29</v>
      </c>
      <c r="Q589" s="14">
        <f t="shared" si="28"/>
        <v>42080.757326388892</v>
      </c>
      <c r="S589">
        <f t="shared" si="29"/>
        <v>2015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27"/>
        <v>150.5</v>
      </c>
      <c r="Q590" s="14">
        <f t="shared" si="28"/>
        <v>42631.769513888896</v>
      </c>
      <c r="S590">
        <f t="shared" si="29"/>
        <v>2016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27"/>
        <v>1</v>
      </c>
      <c r="Q591" s="14">
        <f t="shared" si="28"/>
        <v>42178.614571759259</v>
      </c>
      <c r="S591">
        <f t="shared" si="29"/>
        <v>2015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27"/>
        <v>24.78</v>
      </c>
      <c r="Q592" s="14">
        <f t="shared" si="28"/>
        <v>42377.554756944446</v>
      </c>
      <c r="S592">
        <f t="shared" si="29"/>
        <v>2016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27"/>
        <v>30.5</v>
      </c>
      <c r="Q593" s="14">
        <f t="shared" si="28"/>
        <v>42177.543171296296</v>
      </c>
      <c r="S593">
        <f t="shared" si="29"/>
        <v>2015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27"/>
        <v>250</v>
      </c>
      <c r="Q594" s="14">
        <f t="shared" si="28"/>
        <v>41946.232175925928</v>
      </c>
      <c r="S594">
        <f t="shared" si="29"/>
        <v>2014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27"/>
        <v>16.43</v>
      </c>
      <c r="Q595" s="14">
        <f t="shared" si="28"/>
        <v>42070.677604166667</v>
      </c>
      <c r="S595">
        <f t="shared" si="29"/>
        <v>2015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27"/>
        <v>13</v>
      </c>
      <c r="Q596" s="14">
        <f t="shared" si="28"/>
        <v>42446.780162037037</v>
      </c>
      <c r="S596">
        <f t="shared" si="29"/>
        <v>2016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27"/>
        <v>53.25</v>
      </c>
      <c r="Q597" s="14">
        <f t="shared" si="28"/>
        <v>42083.069884259254</v>
      </c>
      <c r="S597">
        <f t="shared" si="29"/>
        <v>2015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27"/>
        <v>3</v>
      </c>
      <c r="Q598" s="14">
        <f t="shared" si="28"/>
        <v>42646.896898148145</v>
      </c>
      <c r="S598">
        <f t="shared" si="29"/>
        <v>2016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27"/>
        <v>10</v>
      </c>
      <c r="Q599" s="14">
        <f t="shared" si="28"/>
        <v>42545.705266203702</v>
      </c>
      <c r="S599">
        <f t="shared" si="29"/>
        <v>2016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27"/>
        <v>121.43</v>
      </c>
      <c r="Q600" s="14">
        <f t="shared" si="28"/>
        <v>41948.00209490741</v>
      </c>
      <c r="S600">
        <f t="shared" si="29"/>
        <v>2014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27"/>
        <v>15.5</v>
      </c>
      <c r="Q601" s="14">
        <f t="shared" si="28"/>
        <v>42047.812523148154</v>
      </c>
      <c r="S601">
        <f t="shared" si="29"/>
        <v>2015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27"/>
        <v>100</v>
      </c>
      <c r="Q602" s="14">
        <f t="shared" si="28"/>
        <v>42073.798171296294</v>
      </c>
      <c r="S602">
        <f t="shared" si="29"/>
        <v>2015</v>
      </c>
    </row>
    <row r="603" spans="1:19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27"/>
        <v>23.33</v>
      </c>
      <c r="Q603" s="14">
        <f t="shared" si="28"/>
        <v>41969.858090277776</v>
      </c>
      <c r="S603">
        <f t="shared" si="29"/>
        <v>2014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27"/>
        <v>0</v>
      </c>
      <c r="Q604" s="14">
        <f t="shared" si="28"/>
        <v>42143.79415509259</v>
      </c>
      <c r="S604">
        <f t="shared" si="29"/>
        <v>2015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27"/>
        <v>45.39</v>
      </c>
      <c r="Q605" s="14">
        <f t="shared" si="28"/>
        <v>41835.639155092591</v>
      </c>
      <c r="S605">
        <f t="shared" si="29"/>
        <v>2014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27"/>
        <v>0</v>
      </c>
      <c r="Q606" s="14">
        <f t="shared" si="28"/>
        <v>41849.035370370373</v>
      </c>
      <c r="S606">
        <f t="shared" si="29"/>
        <v>2014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27"/>
        <v>16.38</v>
      </c>
      <c r="Q607" s="14">
        <f t="shared" si="28"/>
        <v>42194.357731481476</v>
      </c>
      <c r="S607">
        <f t="shared" si="29"/>
        <v>2015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27"/>
        <v>10</v>
      </c>
      <c r="Q608" s="14">
        <f t="shared" si="28"/>
        <v>42102.650567129633</v>
      </c>
      <c r="S608">
        <f t="shared" si="29"/>
        <v>2015</v>
      </c>
    </row>
    <row r="609" spans="1:19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27"/>
        <v>0</v>
      </c>
      <c r="Q609" s="14">
        <f t="shared" si="28"/>
        <v>42300.825648148151</v>
      </c>
      <c r="S609">
        <f t="shared" si="29"/>
        <v>2015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27"/>
        <v>292.2</v>
      </c>
      <c r="Q610" s="14">
        <f t="shared" si="28"/>
        <v>42140.921064814815</v>
      </c>
      <c r="S610">
        <f t="shared" si="29"/>
        <v>2015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27"/>
        <v>5</v>
      </c>
      <c r="Q611" s="14">
        <f t="shared" si="28"/>
        <v>42307.034074074079</v>
      </c>
      <c r="S611">
        <f t="shared" si="29"/>
        <v>2015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27"/>
        <v>0</v>
      </c>
      <c r="Q612" s="14">
        <f t="shared" si="28"/>
        <v>42086.83085648148</v>
      </c>
      <c r="S612">
        <f t="shared" si="29"/>
        <v>2015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27"/>
        <v>0</v>
      </c>
      <c r="Q613" s="14">
        <f t="shared" si="28"/>
        <v>42328.560613425929</v>
      </c>
      <c r="S613">
        <f t="shared" si="29"/>
        <v>2015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27"/>
        <v>0</v>
      </c>
      <c r="Q614" s="14">
        <f t="shared" si="28"/>
        <v>42585.031782407401</v>
      </c>
      <c r="S614">
        <f t="shared" si="29"/>
        <v>2016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27"/>
        <v>105.93</v>
      </c>
      <c r="Q615" s="14">
        <f t="shared" si="28"/>
        <v>42247.496759259258</v>
      </c>
      <c r="S615">
        <f t="shared" si="29"/>
        <v>2015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27"/>
        <v>0</v>
      </c>
      <c r="Q616" s="14">
        <f t="shared" si="28"/>
        <v>42515.061805555553</v>
      </c>
      <c r="S616">
        <f t="shared" si="29"/>
        <v>2016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27"/>
        <v>0</v>
      </c>
      <c r="Q617" s="14">
        <f t="shared" si="28"/>
        <v>42242.122210648144</v>
      </c>
      <c r="S617">
        <f t="shared" si="29"/>
        <v>2015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27"/>
        <v>0</v>
      </c>
      <c r="Q618" s="14">
        <f t="shared" si="28"/>
        <v>42761.376238425932</v>
      </c>
      <c r="S618">
        <f t="shared" si="29"/>
        <v>2017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27"/>
        <v>20</v>
      </c>
      <c r="Q619" s="14">
        <f t="shared" si="28"/>
        <v>42087.343090277776</v>
      </c>
      <c r="S619">
        <f t="shared" si="29"/>
        <v>2015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27"/>
        <v>0</v>
      </c>
      <c r="Q620" s="14">
        <f t="shared" si="28"/>
        <v>42317.810219907406</v>
      </c>
      <c r="S620">
        <f t="shared" si="29"/>
        <v>2015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27"/>
        <v>1</v>
      </c>
      <c r="Q621" s="14">
        <f t="shared" si="28"/>
        <v>41908.650347222225</v>
      </c>
      <c r="S621">
        <f t="shared" si="29"/>
        <v>2014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27"/>
        <v>300</v>
      </c>
      <c r="Q622" s="14">
        <f t="shared" si="28"/>
        <v>41831.716874999998</v>
      </c>
      <c r="S622">
        <f t="shared" si="29"/>
        <v>2014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27"/>
        <v>87</v>
      </c>
      <c r="Q623" s="14">
        <f t="shared" si="28"/>
        <v>42528.987696759257</v>
      </c>
      <c r="S623">
        <f t="shared" si="29"/>
        <v>2016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27"/>
        <v>37.89</v>
      </c>
      <c r="Q624" s="14">
        <f t="shared" si="28"/>
        <v>42532.774745370371</v>
      </c>
      <c r="S624">
        <f t="shared" si="29"/>
        <v>2016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27"/>
        <v>0</v>
      </c>
      <c r="Q625" s="14">
        <f t="shared" si="28"/>
        <v>42122.009224537032</v>
      </c>
      <c r="S625">
        <f t="shared" si="29"/>
        <v>2015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27"/>
        <v>0</v>
      </c>
      <c r="Q626" s="14">
        <f t="shared" si="28"/>
        <v>42108.988900462966</v>
      </c>
      <c r="S626">
        <f t="shared" si="29"/>
        <v>2015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27"/>
        <v>0</v>
      </c>
      <c r="Q627" s="14">
        <f t="shared" si="28"/>
        <v>42790.895567129628</v>
      </c>
      <c r="S627">
        <f t="shared" si="29"/>
        <v>2017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27"/>
        <v>111.41</v>
      </c>
      <c r="Q628" s="14">
        <f t="shared" si="28"/>
        <v>42198.559479166666</v>
      </c>
      <c r="S628">
        <f t="shared" si="29"/>
        <v>2015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27"/>
        <v>90</v>
      </c>
      <c r="Q629" s="14">
        <f t="shared" si="28"/>
        <v>42384.306840277779</v>
      </c>
      <c r="S629">
        <f t="shared" si="29"/>
        <v>2016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27"/>
        <v>0</v>
      </c>
      <c r="Q630" s="14">
        <f t="shared" si="28"/>
        <v>41803.692789351851</v>
      </c>
      <c r="S630">
        <f t="shared" si="29"/>
        <v>2014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27"/>
        <v>116.67</v>
      </c>
      <c r="Q631" s="14">
        <f t="shared" si="28"/>
        <v>42474.637824074074</v>
      </c>
      <c r="S631">
        <f t="shared" si="29"/>
        <v>2016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27"/>
        <v>10</v>
      </c>
      <c r="Q632" s="14">
        <f t="shared" si="28"/>
        <v>42223.619456018518</v>
      </c>
      <c r="S632">
        <f t="shared" si="29"/>
        <v>2015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27"/>
        <v>76.67</v>
      </c>
      <c r="Q633" s="14">
        <f t="shared" si="28"/>
        <v>42489.772326388891</v>
      </c>
      <c r="S633">
        <f t="shared" si="29"/>
        <v>2016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27"/>
        <v>0</v>
      </c>
      <c r="Q634" s="14">
        <f t="shared" si="28"/>
        <v>42303.659317129626</v>
      </c>
      <c r="S634">
        <f t="shared" si="29"/>
        <v>2015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27"/>
        <v>49.8</v>
      </c>
      <c r="Q635" s="14">
        <f t="shared" si="28"/>
        <v>42507.29932870371</v>
      </c>
      <c r="S635">
        <f t="shared" si="29"/>
        <v>2016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27"/>
        <v>1</v>
      </c>
      <c r="Q636" s="14">
        <f t="shared" si="28"/>
        <v>42031.928576388891</v>
      </c>
      <c r="S636">
        <f t="shared" si="29"/>
        <v>2015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27"/>
        <v>2</v>
      </c>
      <c r="Q637" s="14">
        <f t="shared" si="28"/>
        <v>42076.092152777783</v>
      </c>
      <c r="S637">
        <f t="shared" si="29"/>
        <v>2015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27"/>
        <v>4</v>
      </c>
      <c r="Q638" s="14">
        <f t="shared" si="28"/>
        <v>42131.455439814818</v>
      </c>
      <c r="S638">
        <f t="shared" si="29"/>
        <v>2015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27"/>
        <v>0</v>
      </c>
      <c r="Q639" s="14">
        <f t="shared" si="28"/>
        <v>42762.962013888886</v>
      </c>
      <c r="S639">
        <f t="shared" si="29"/>
        <v>2017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27"/>
        <v>3</v>
      </c>
      <c r="Q640" s="14">
        <f t="shared" si="28"/>
        <v>42759.593310185184</v>
      </c>
      <c r="S640">
        <f t="shared" si="29"/>
        <v>2017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27"/>
        <v>1</v>
      </c>
      <c r="Q641" s="14">
        <f t="shared" si="28"/>
        <v>41865.583275462966</v>
      </c>
      <c r="S641">
        <f t="shared" si="29"/>
        <v>2014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si="27"/>
        <v>50.5</v>
      </c>
      <c r="Q642" s="14">
        <f t="shared" si="28"/>
        <v>42683.420312500006</v>
      </c>
      <c r="S642">
        <f t="shared" si="29"/>
        <v>2016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ref="P643:P706" si="30">IFERROR(ROUND(E643/L643,2),0)</f>
        <v>151.32</v>
      </c>
      <c r="Q643" s="14">
        <f t="shared" ref="Q643:Q706" si="31">(((J643/60)/60)/24)+DATE(1970,1,1)</f>
        <v>42199.57</v>
      </c>
      <c r="S643">
        <f t="shared" ref="S643:S706" si="32">YEAR(Q643)</f>
        <v>2015</v>
      </c>
    </row>
    <row r="644" spans="1:19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30"/>
        <v>134.36000000000001</v>
      </c>
      <c r="Q644" s="14">
        <f t="shared" si="31"/>
        <v>42199.651319444441</v>
      </c>
      <c r="S644">
        <f t="shared" si="32"/>
        <v>2015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30"/>
        <v>174.03</v>
      </c>
      <c r="Q645" s="14">
        <f t="shared" si="31"/>
        <v>42100.642071759255</v>
      </c>
      <c r="S645">
        <f t="shared" si="32"/>
        <v>2015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30"/>
        <v>73.489999999999995</v>
      </c>
      <c r="Q646" s="14">
        <f t="shared" si="31"/>
        <v>41898.665960648148</v>
      </c>
      <c r="S646">
        <f t="shared" si="32"/>
        <v>2014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30"/>
        <v>23.52</v>
      </c>
      <c r="Q647" s="14">
        <f t="shared" si="31"/>
        <v>42564.026319444441</v>
      </c>
      <c r="S647">
        <f t="shared" si="32"/>
        <v>2016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30"/>
        <v>39.07</v>
      </c>
      <c r="Q648" s="14">
        <f t="shared" si="31"/>
        <v>41832.852627314816</v>
      </c>
      <c r="S648">
        <f t="shared" si="32"/>
        <v>2014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30"/>
        <v>125.94</v>
      </c>
      <c r="Q649" s="14">
        <f t="shared" si="31"/>
        <v>42416.767928240741</v>
      </c>
      <c r="S649">
        <f t="shared" si="32"/>
        <v>2016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30"/>
        <v>1644</v>
      </c>
      <c r="Q650" s="14">
        <f t="shared" si="31"/>
        <v>41891.693379629629</v>
      </c>
      <c r="S650">
        <f t="shared" si="32"/>
        <v>2014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30"/>
        <v>42.67</v>
      </c>
      <c r="Q651" s="14">
        <f t="shared" si="31"/>
        <v>41877.912187499998</v>
      </c>
      <c r="S651">
        <f t="shared" si="32"/>
        <v>2014</v>
      </c>
    </row>
    <row r="652" spans="1:19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30"/>
        <v>35.130000000000003</v>
      </c>
      <c r="Q652" s="14">
        <f t="shared" si="31"/>
        <v>41932.036851851852</v>
      </c>
      <c r="S652">
        <f t="shared" si="32"/>
        <v>2014</v>
      </c>
    </row>
    <row r="653" spans="1:19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30"/>
        <v>239.35</v>
      </c>
      <c r="Q653" s="14">
        <f t="shared" si="31"/>
        <v>41956.017488425925</v>
      </c>
      <c r="S653">
        <f t="shared" si="32"/>
        <v>2014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30"/>
        <v>107.64</v>
      </c>
      <c r="Q654" s="14">
        <f t="shared" si="31"/>
        <v>42675.690393518518</v>
      </c>
      <c r="S654">
        <f t="shared" si="32"/>
        <v>2016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30"/>
        <v>95.83</v>
      </c>
      <c r="Q655" s="14">
        <f t="shared" si="31"/>
        <v>42199.618518518517</v>
      </c>
      <c r="S655">
        <f t="shared" si="32"/>
        <v>2015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30"/>
        <v>31.66</v>
      </c>
      <c r="Q656" s="14">
        <f t="shared" si="31"/>
        <v>42163.957326388889</v>
      </c>
      <c r="S656">
        <f t="shared" si="32"/>
        <v>2015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30"/>
        <v>42.89</v>
      </c>
      <c r="Q657" s="14">
        <f t="shared" si="31"/>
        <v>42045.957314814819</v>
      </c>
      <c r="S657">
        <f t="shared" si="32"/>
        <v>2015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30"/>
        <v>122.74</v>
      </c>
      <c r="Q658" s="14">
        <f t="shared" si="31"/>
        <v>42417.804618055554</v>
      </c>
      <c r="S658">
        <f t="shared" si="32"/>
        <v>2016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30"/>
        <v>190.45</v>
      </c>
      <c r="Q659" s="14">
        <f t="shared" si="31"/>
        <v>42331.84574074074</v>
      </c>
      <c r="S659">
        <f t="shared" si="32"/>
        <v>2015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30"/>
        <v>109.34</v>
      </c>
      <c r="Q660" s="14">
        <f t="shared" si="31"/>
        <v>42179.160752314812</v>
      </c>
      <c r="S660">
        <f t="shared" si="32"/>
        <v>2015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30"/>
        <v>143.66999999999999</v>
      </c>
      <c r="Q661" s="14">
        <f t="shared" si="31"/>
        <v>42209.593692129631</v>
      </c>
      <c r="S661">
        <f t="shared" si="32"/>
        <v>2015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30"/>
        <v>84.94</v>
      </c>
      <c r="Q662" s="14">
        <f t="shared" si="31"/>
        <v>41922.741655092592</v>
      </c>
      <c r="S662">
        <f t="shared" si="32"/>
        <v>2014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30"/>
        <v>10.56</v>
      </c>
      <c r="Q663" s="14">
        <f t="shared" si="31"/>
        <v>42636.645358796297</v>
      </c>
      <c r="S663">
        <f t="shared" si="32"/>
        <v>2016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30"/>
        <v>39</v>
      </c>
      <c r="Q664" s="14">
        <f t="shared" si="31"/>
        <v>41990.438043981485</v>
      </c>
      <c r="S664">
        <f t="shared" si="32"/>
        <v>2014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30"/>
        <v>100</v>
      </c>
      <c r="Q665" s="14">
        <f t="shared" si="31"/>
        <v>42173.843240740738</v>
      </c>
      <c r="S665">
        <f t="shared" si="32"/>
        <v>2015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30"/>
        <v>31.17</v>
      </c>
      <c r="Q666" s="14">
        <f t="shared" si="31"/>
        <v>42077.666377314818</v>
      </c>
      <c r="S666">
        <f t="shared" si="32"/>
        <v>2015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30"/>
        <v>155.33000000000001</v>
      </c>
      <c r="Q667" s="14">
        <f t="shared" si="31"/>
        <v>42688.711354166662</v>
      </c>
      <c r="S667">
        <f t="shared" si="32"/>
        <v>2016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30"/>
        <v>2</v>
      </c>
      <c r="Q668" s="14">
        <f t="shared" si="31"/>
        <v>41838.832152777781</v>
      </c>
      <c r="S668">
        <f t="shared" si="32"/>
        <v>2014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30"/>
        <v>178.93</v>
      </c>
      <c r="Q669" s="14">
        <f t="shared" si="31"/>
        <v>42632.373414351852</v>
      </c>
      <c r="S669">
        <f t="shared" si="32"/>
        <v>2016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30"/>
        <v>27.36</v>
      </c>
      <c r="Q670" s="14">
        <f t="shared" si="31"/>
        <v>42090.831273148149</v>
      </c>
      <c r="S670">
        <f t="shared" si="32"/>
        <v>2015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30"/>
        <v>1536.25</v>
      </c>
      <c r="Q671" s="14">
        <f t="shared" si="31"/>
        <v>42527.625671296293</v>
      </c>
      <c r="S671">
        <f t="shared" si="32"/>
        <v>2016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30"/>
        <v>85</v>
      </c>
      <c r="Q672" s="14">
        <f t="shared" si="31"/>
        <v>42506.709722222222</v>
      </c>
      <c r="S672">
        <f t="shared" si="32"/>
        <v>2016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30"/>
        <v>788.53</v>
      </c>
      <c r="Q673" s="14">
        <f t="shared" si="31"/>
        <v>41984.692731481482</v>
      </c>
      <c r="S673">
        <f t="shared" si="32"/>
        <v>2014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30"/>
        <v>50.3</v>
      </c>
      <c r="Q674" s="14">
        <f t="shared" si="31"/>
        <v>41974.219490740739</v>
      </c>
      <c r="S674">
        <f t="shared" si="32"/>
        <v>2014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30"/>
        <v>68.33</v>
      </c>
      <c r="Q675" s="14">
        <f t="shared" si="31"/>
        <v>41838.840474537035</v>
      </c>
      <c r="S675">
        <f t="shared" si="32"/>
        <v>2014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30"/>
        <v>7.5</v>
      </c>
      <c r="Q676" s="14">
        <f t="shared" si="31"/>
        <v>41803.116053240738</v>
      </c>
      <c r="S676">
        <f t="shared" si="32"/>
        <v>2014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30"/>
        <v>34.270000000000003</v>
      </c>
      <c r="Q677" s="14">
        <f t="shared" si="31"/>
        <v>41975.930601851855</v>
      </c>
      <c r="S677">
        <f t="shared" si="32"/>
        <v>2014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30"/>
        <v>61.29</v>
      </c>
      <c r="Q678" s="14">
        <f t="shared" si="31"/>
        <v>42012.768298611118</v>
      </c>
      <c r="S678">
        <f t="shared" si="32"/>
        <v>2015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30"/>
        <v>133.25</v>
      </c>
      <c r="Q679" s="14">
        <f t="shared" si="31"/>
        <v>42504.403877314813</v>
      </c>
      <c r="S679">
        <f t="shared" si="32"/>
        <v>2016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30"/>
        <v>65.180000000000007</v>
      </c>
      <c r="Q680" s="14">
        <f t="shared" si="31"/>
        <v>42481.376597222217</v>
      </c>
      <c r="S680">
        <f t="shared" si="32"/>
        <v>2016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30"/>
        <v>93.9</v>
      </c>
      <c r="Q681" s="14">
        <f t="shared" si="31"/>
        <v>42556.695706018523</v>
      </c>
      <c r="S681">
        <f t="shared" si="32"/>
        <v>2016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30"/>
        <v>150.65</v>
      </c>
      <c r="Q682" s="14">
        <f t="shared" si="31"/>
        <v>41864.501516203702</v>
      </c>
      <c r="S682">
        <f t="shared" si="32"/>
        <v>2014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30"/>
        <v>1</v>
      </c>
      <c r="Q683" s="14">
        <f t="shared" si="31"/>
        <v>42639.805601851855</v>
      </c>
      <c r="S683">
        <f t="shared" si="32"/>
        <v>2016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30"/>
        <v>13.25</v>
      </c>
      <c r="Q684" s="14">
        <f t="shared" si="31"/>
        <v>42778.765300925923</v>
      </c>
      <c r="S684">
        <f t="shared" si="32"/>
        <v>2017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30"/>
        <v>99.33</v>
      </c>
      <c r="Q685" s="14">
        <f t="shared" si="31"/>
        <v>42634.900046296301</v>
      </c>
      <c r="S685">
        <f t="shared" si="32"/>
        <v>2016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30"/>
        <v>177.39</v>
      </c>
      <c r="Q686" s="14">
        <f t="shared" si="31"/>
        <v>41809.473275462966</v>
      </c>
      <c r="S686">
        <f t="shared" si="32"/>
        <v>2014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30"/>
        <v>55.3</v>
      </c>
      <c r="Q687" s="14">
        <f t="shared" si="31"/>
        <v>41971.866574074069</v>
      </c>
      <c r="S687">
        <f t="shared" si="32"/>
        <v>2014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30"/>
        <v>0</v>
      </c>
      <c r="Q688" s="14">
        <f t="shared" si="31"/>
        <v>42189.673263888893</v>
      </c>
      <c r="S688">
        <f t="shared" si="32"/>
        <v>2015</v>
      </c>
    </row>
    <row r="689" spans="1:19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30"/>
        <v>591.66999999999996</v>
      </c>
      <c r="Q689" s="14">
        <f t="shared" si="31"/>
        <v>42711.750613425931</v>
      </c>
      <c r="S689">
        <f t="shared" si="32"/>
        <v>2016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30"/>
        <v>405.5</v>
      </c>
      <c r="Q690" s="14">
        <f t="shared" si="31"/>
        <v>42262.104780092588</v>
      </c>
      <c r="S690">
        <f t="shared" si="32"/>
        <v>2015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30"/>
        <v>343.15</v>
      </c>
      <c r="Q691" s="14">
        <f t="shared" si="31"/>
        <v>42675.66778935185</v>
      </c>
      <c r="S691">
        <f t="shared" si="32"/>
        <v>2016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30"/>
        <v>72.59</v>
      </c>
      <c r="Q692" s="14">
        <f t="shared" si="31"/>
        <v>42579.634733796294</v>
      </c>
      <c r="S692">
        <f t="shared" si="32"/>
        <v>2016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30"/>
        <v>26</v>
      </c>
      <c r="Q693" s="14">
        <f t="shared" si="31"/>
        <v>42158.028310185182</v>
      </c>
      <c r="S693">
        <f t="shared" si="32"/>
        <v>2015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30"/>
        <v>6.5</v>
      </c>
      <c r="Q694" s="14">
        <f t="shared" si="31"/>
        <v>42696.37572916667</v>
      </c>
      <c r="S694">
        <f t="shared" si="32"/>
        <v>2016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30"/>
        <v>119.39</v>
      </c>
      <c r="Q695" s="14">
        <f t="shared" si="31"/>
        <v>42094.808182870373</v>
      </c>
      <c r="S695">
        <f t="shared" si="32"/>
        <v>2015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30"/>
        <v>84.29</v>
      </c>
      <c r="Q696" s="14">
        <f t="shared" si="31"/>
        <v>42737.663877314815</v>
      </c>
      <c r="S696">
        <f t="shared" si="32"/>
        <v>2017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30"/>
        <v>90.86</v>
      </c>
      <c r="Q697" s="14">
        <f t="shared" si="31"/>
        <v>41913.521064814813</v>
      </c>
      <c r="S697">
        <f t="shared" si="32"/>
        <v>2014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30"/>
        <v>1</v>
      </c>
      <c r="Q698" s="14">
        <f t="shared" si="31"/>
        <v>41815.927106481482</v>
      </c>
      <c r="S698">
        <f t="shared" si="32"/>
        <v>2014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30"/>
        <v>20.34</v>
      </c>
      <c r="Q699" s="14">
        <f t="shared" si="31"/>
        <v>42388.523020833338</v>
      </c>
      <c r="S699">
        <f t="shared" si="32"/>
        <v>2016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30"/>
        <v>530.69000000000005</v>
      </c>
      <c r="Q700" s="14">
        <f t="shared" si="31"/>
        <v>41866.931076388886</v>
      </c>
      <c r="S700">
        <f t="shared" si="32"/>
        <v>2014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30"/>
        <v>120.39</v>
      </c>
      <c r="Q701" s="14">
        <f t="shared" si="31"/>
        <v>41563.485509259262</v>
      </c>
      <c r="S701">
        <f t="shared" si="32"/>
        <v>2013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30"/>
        <v>13</v>
      </c>
      <c r="Q702" s="14">
        <f t="shared" si="31"/>
        <v>42715.688437500001</v>
      </c>
      <c r="S702">
        <f t="shared" si="32"/>
        <v>2016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30"/>
        <v>291.33</v>
      </c>
      <c r="Q703" s="14">
        <f t="shared" si="31"/>
        <v>41813.662962962961</v>
      </c>
      <c r="S703">
        <f t="shared" si="32"/>
        <v>2014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30"/>
        <v>124.92</v>
      </c>
      <c r="Q704" s="14">
        <f t="shared" si="31"/>
        <v>42668.726701388892</v>
      </c>
      <c r="S704">
        <f t="shared" si="32"/>
        <v>2016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30"/>
        <v>119.57</v>
      </c>
      <c r="Q705" s="14">
        <f t="shared" si="31"/>
        <v>42711.950798611113</v>
      </c>
      <c r="S705">
        <f t="shared" si="32"/>
        <v>2016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si="30"/>
        <v>120.25</v>
      </c>
      <c r="Q706" s="14">
        <f t="shared" si="31"/>
        <v>42726.192916666667</v>
      </c>
      <c r="S706">
        <f t="shared" si="32"/>
        <v>2016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ref="P707:P770" si="33">IFERROR(ROUND(E707/L707,2),0)</f>
        <v>195.4</v>
      </c>
      <c r="Q707" s="14">
        <f t="shared" ref="Q707:Q770" si="34">(((J707/60)/60)/24)+DATE(1970,1,1)</f>
        <v>42726.491643518515</v>
      </c>
      <c r="S707">
        <f t="shared" ref="S707:S770" si="35">YEAR(Q707)</f>
        <v>2016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33"/>
        <v>0</v>
      </c>
      <c r="Q708" s="14">
        <f t="shared" si="34"/>
        <v>42676.995173611111</v>
      </c>
      <c r="S708">
        <f t="shared" si="35"/>
        <v>2016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33"/>
        <v>117.7</v>
      </c>
      <c r="Q709" s="14">
        <f t="shared" si="34"/>
        <v>42696.663506944446</v>
      </c>
      <c r="S709">
        <f t="shared" si="35"/>
        <v>2016</v>
      </c>
    </row>
    <row r="710" spans="1:19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33"/>
        <v>23.95</v>
      </c>
      <c r="Q710" s="14">
        <f t="shared" si="34"/>
        <v>41835.581018518518</v>
      </c>
      <c r="S710">
        <f t="shared" si="35"/>
        <v>2014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33"/>
        <v>30.5</v>
      </c>
      <c r="Q711" s="14">
        <f t="shared" si="34"/>
        <v>41948.041192129633</v>
      </c>
      <c r="S711">
        <f t="shared" si="35"/>
        <v>2014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33"/>
        <v>0</v>
      </c>
      <c r="Q712" s="14">
        <f t="shared" si="34"/>
        <v>41837.984976851854</v>
      </c>
      <c r="S712">
        <f t="shared" si="35"/>
        <v>2014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33"/>
        <v>99.97</v>
      </c>
      <c r="Q713" s="14">
        <f t="shared" si="34"/>
        <v>42678.459120370375</v>
      </c>
      <c r="S713">
        <f t="shared" si="35"/>
        <v>2016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33"/>
        <v>26.25</v>
      </c>
      <c r="Q714" s="14">
        <f t="shared" si="34"/>
        <v>42384.680925925932</v>
      </c>
      <c r="S714">
        <f t="shared" si="35"/>
        <v>2016</v>
      </c>
    </row>
    <row r="715" spans="1:19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33"/>
        <v>199</v>
      </c>
      <c r="Q715" s="14">
        <f t="shared" si="34"/>
        <v>42496.529305555552</v>
      </c>
      <c r="S715">
        <f t="shared" si="35"/>
        <v>2016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33"/>
        <v>80.319999999999993</v>
      </c>
      <c r="Q716" s="14">
        <f t="shared" si="34"/>
        <v>42734.787986111114</v>
      </c>
      <c r="S716">
        <f t="shared" si="35"/>
        <v>2016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33"/>
        <v>115.75</v>
      </c>
      <c r="Q717" s="14">
        <f t="shared" si="34"/>
        <v>42273.090740740736</v>
      </c>
      <c r="S717">
        <f t="shared" si="35"/>
        <v>2015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33"/>
        <v>44.69</v>
      </c>
      <c r="Q718" s="14">
        <f t="shared" si="34"/>
        <v>41940.658645833333</v>
      </c>
      <c r="S718">
        <f t="shared" si="35"/>
        <v>2014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33"/>
        <v>76.25</v>
      </c>
      <c r="Q719" s="14">
        <f t="shared" si="34"/>
        <v>41857.854189814818</v>
      </c>
      <c r="S719">
        <f t="shared" si="35"/>
        <v>2014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33"/>
        <v>22.5</v>
      </c>
      <c r="Q720" s="14">
        <f t="shared" si="34"/>
        <v>42752.845451388886</v>
      </c>
      <c r="S720">
        <f t="shared" si="35"/>
        <v>2017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33"/>
        <v>19.399999999999999</v>
      </c>
      <c r="Q721" s="14">
        <f t="shared" si="34"/>
        <v>42409.040231481486</v>
      </c>
      <c r="S721">
        <f t="shared" si="35"/>
        <v>2016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33"/>
        <v>66.709999999999994</v>
      </c>
      <c r="Q722" s="14">
        <f t="shared" si="34"/>
        <v>40909.649201388893</v>
      </c>
      <c r="S722">
        <f t="shared" si="35"/>
        <v>2012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33"/>
        <v>84.14</v>
      </c>
      <c r="Q723" s="14">
        <f t="shared" si="34"/>
        <v>41807.571840277778</v>
      </c>
      <c r="S723">
        <f t="shared" si="35"/>
        <v>2014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33"/>
        <v>215.73</v>
      </c>
      <c r="Q724" s="14">
        <f t="shared" si="34"/>
        <v>40977.805300925924</v>
      </c>
      <c r="S724">
        <f t="shared" si="35"/>
        <v>2012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33"/>
        <v>54.69</v>
      </c>
      <c r="Q725" s="14">
        <f t="shared" si="34"/>
        <v>42184.816539351858</v>
      </c>
      <c r="S725">
        <f t="shared" si="35"/>
        <v>2015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33"/>
        <v>51.63</v>
      </c>
      <c r="Q726" s="14">
        <f t="shared" si="34"/>
        <v>40694.638460648144</v>
      </c>
      <c r="S726">
        <f t="shared" si="35"/>
        <v>2011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33"/>
        <v>143.36000000000001</v>
      </c>
      <c r="Q727" s="14">
        <f t="shared" si="34"/>
        <v>42321.626296296294</v>
      </c>
      <c r="S727">
        <f t="shared" si="35"/>
        <v>2015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33"/>
        <v>72.430000000000007</v>
      </c>
      <c r="Q728" s="14">
        <f t="shared" si="34"/>
        <v>41346.042673611111</v>
      </c>
      <c r="S728">
        <f t="shared" si="35"/>
        <v>2013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33"/>
        <v>36.53</v>
      </c>
      <c r="Q729" s="14">
        <f t="shared" si="34"/>
        <v>41247.020243055551</v>
      </c>
      <c r="S729">
        <f t="shared" si="35"/>
        <v>2012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33"/>
        <v>60.9</v>
      </c>
      <c r="Q730" s="14">
        <f t="shared" si="34"/>
        <v>40731.837465277778</v>
      </c>
      <c r="S730">
        <f t="shared" si="35"/>
        <v>2011</v>
      </c>
    </row>
    <row r="731" spans="1:19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33"/>
        <v>43.55</v>
      </c>
      <c r="Q731" s="14">
        <f t="shared" si="34"/>
        <v>41111.185891203706</v>
      </c>
      <c r="S731">
        <f t="shared" si="35"/>
        <v>2012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33"/>
        <v>99.77</v>
      </c>
      <c r="Q732" s="14">
        <f t="shared" si="34"/>
        <v>40854.745266203703</v>
      </c>
      <c r="S732">
        <f t="shared" si="35"/>
        <v>2011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33"/>
        <v>88.73</v>
      </c>
      <c r="Q733" s="14">
        <f t="shared" si="34"/>
        <v>40879.795682870368</v>
      </c>
      <c r="S733">
        <f t="shared" si="35"/>
        <v>2011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33"/>
        <v>4.92</v>
      </c>
      <c r="Q734" s="14">
        <f t="shared" si="34"/>
        <v>41486.424317129626</v>
      </c>
      <c r="S734">
        <f t="shared" si="35"/>
        <v>2013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33"/>
        <v>17.82</v>
      </c>
      <c r="Q735" s="14">
        <f t="shared" si="34"/>
        <v>41598.420046296298</v>
      </c>
      <c r="S735">
        <f t="shared" si="35"/>
        <v>2013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33"/>
        <v>187.19</v>
      </c>
      <c r="Q736" s="14">
        <f t="shared" si="34"/>
        <v>42102.164583333331</v>
      </c>
      <c r="S736">
        <f t="shared" si="35"/>
        <v>2015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33"/>
        <v>234.81</v>
      </c>
      <c r="Q737" s="14">
        <f t="shared" si="34"/>
        <v>41946.029467592591</v>
      </c>
      <c r="S737">
        <f t="shared" si="35"/>
        <v>2014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33"/>
        <v>105.05</v>
      </c>
      <c r="Q738" s="14">
        <f t="shared" si="34"/>
        <v>41579.734259259261</v>
      </c>
      <c r="S738">
        <f t="shared" si="35"/>
        <v>2013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33"/>
        <v>56.67</v>
      </c>
      <c r="Q739" s="14">
        <f t="shared" si="34"/>
        <v>41667.275312500002</v>
      </c>
      <c r="S739">
        <f t="shared" si="35"/>
        <v>2014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33"/>
        <v>39.049999999999997</v>
      </c>
      <c r="Q740" s="14">
        <f t="shared" si="34"/>
        <v>41943.604097222218</v>
      </c>
      <c r="S740">
        <f t="shared" si="35"/>
        <v>2014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33"/>
        <v>68.349999999999994</v>
      </c>
      <c r="Q741" s="14">
        <f t="shared" si="34"/>
        <v>41829.502650462964</v>
      </c>
      <c r="S741">
        <f t="shared" si="35"/>
        <v>2014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33"/>
        <v>169.58</v>
      </c>
      <c r="Q742" s="14">
        <f t="shared" si="34"/>
        <v>42162.146782407406</v>
      </c>
      <c r="S742">
        <f t="shared" si="35"/>
        <v>2015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33"/>
        <v>141.41999999999999</v>
      </c>
      <c r="Q743" s="14">
        <f t="shared" si="34"/>
        <v>41401.648217592592</v>
      </c>
      <c r="S743">
        <f t="shared" si="35"/>
        <v>2013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33"/>
        <v>67.39</v>
      </c>
      <c r="Q744" s="14">
        <f t="shared" si="34"/>
        <v>41689.917962962965</v>
      </c>
      <c r="S744">
        <f t="shared" si="35"/>
        <v>2014</v>
      </c>
    </row>
    <row r="745" spans="1:19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33"/>
        <v>54.27</v>
      </c>
      <c r="Q745" s="14">
        <f t="shared" si="34"/>
        <v>40990.709317129629</v>
      </c>
      <c r="S745">
        <f t="shared" si="35"/>
        <v>2012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33"/>
        <v>82.52</v>
      </c>
      <c r="Q746" s="14">
        <f t="shared" si="34"/>
        <v>41226.95721064815</v>
      </c>
      <c r="S746">
        <f t="shared" si="35"/>
        <v>2012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33"/>
        <v>53.73</v>
      </c>
      <c r="Q747" s="14">
        <f t="shared" si="34"/>
        <v>41367.572280092594</v>
      </c>
      <c r="S747">
        <f t="shared" si="35"/>
        <v>2013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33"/>
        <v>34.21</v>
      </c>
      <c r="Q748" s="14">
        <f t="shared" si="34"/>
        <v>41157.042928240742</v>
      </c>
      <c r="S748">
        <f t="shared" si="35"/>
        <v>2012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33"/>
        <v>127.33</v>
      </c>
      <c r="Q749" s="14">
        <f t="shared" si="34"/>
        <v>41988.548831018517</v>
      </c>
      <c r="S749">
        <f t="shared" si="35"/>
        <v>2014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33"/>
        <v>45.57</v>
      </c>
      <c r="Q750" s="14">
        <f t="shared" si="34"/>
        <v>41831.846828703703</v>
      </c>
      <c r="S750">
        <f t="shared" si="35"/>
        <v>2014</v>
      </c>
    </row>
    <row r="751" spans="1:19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33"/>
        <v>95.96</v>
      </c>
      <c r="Q751" s="14">
        <f t="shared" si="34"/>
        <v>42733.94131944445</v>
      </c>
      <c r="S751">
        <f t="shared" si="35"/>
        <v>2016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33"/>
        <v>77.27</v>
      </c>
      <c r="Q752" s="14">
        <f t="shared" si="34"/>
        <v>41299.878148148149</v>
      </c>
      <c r="S752">
        <f t="shared" si="35"/>
        <v>2013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33"/>
        <v>57.34</v>
      </c>
      <c r="Q753" s="14">
        <f t="shared" si="34"/>
        <v>40713.630497685182</v>
      </c>
      <c r="S753">
        <f t="shared" si="35"/>
        <v>2011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33"/>
        <v>53.19</v>
      </c>
      <c r="Q754" s="14">
        <f t="shared" si="34"/>
        <v>42639.421493055561</v>
      </c>
      <c r="S754">
        <f t="shared" si="35"/>
        <v>2016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33"/>
        <v>492.31</v>
      </c>
      <c r="Q755" s="14">
        <f t="shared" si="34"/>
        <v>42019.590173611112</v>
      </c>
      <c r="S755">
        <f t="shared" si="35"/>
        <v>2015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33"/>
        <v>42.35</v>
      </c>
      <c r="Q756" s="14">
        <f t="shared" si="34"/>
        <v>41249.749085648145</v>
      </c>
      <c r="S756">
        <f t="shared" si="35"/>
        <v>2012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33"/>
        <v>37.47</v>
      </c>
      <c r="Q757" s="14">
        <f t="shared" si="34"/>
        <v>41383.605057870373</v>
      </c>
      <c r="S757">
        <f t="shared" si="35"/>
        <v>2013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33"/>
        <v>37.450000000000003</v>
      </c>
      <c r="Q758" s="14">
        <f t="shared" si="34"/>
        <v>40590.766886574071</v>
      </c>
      <c r="S758">
        <f t="shared" si="35"/>
        <v>2011</v>
      </c>
    </row>
    <row r="759" spans="1:19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33"/>
        <v>33.06</v>
      </c>
      <c r="Q759" s="14">
        <f t="shared" si="34"/>
        <v>41235.054560185185</v>
      </c>
      <c r="S759">
        <f t="shared" si="35"/>
        <v>2012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33"/>
        <v>134.21</v>
      </c>
      <c r="Q760" s="14">
        <f t="shared" si="34"/>
        <v>40429.836435185185</v>
      </c>
      <c r="S760">
        <f t="shared" si="35"/>
        <v>2010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33"/>
        <v>51.47</v>
      </c>
      <c r="Q761" s="14">
        <f t="shared" si="34"/>
        <v>41789.330312500002</v>
      </c>
      <c r="S761">
        <f t="shared" si="35"/>
        <v>2014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33"/>
        <v>0</v>
      </c>
      <c r="Q762" s="14">
        <f t="shared" si="34"/>
        <v>42670.764039351852</v>
      </c>
      <c r="S762">
        <f t="shared" si="35"/>
        <v>2016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33"/>
        <v>39.17</v>
      </c>
      <c r="Q763" s="14">
        <f t="shared" si="34"/>
        <v>41642.751458333332</v>
      </c>
      <c r="S763">
        <f t="shared" si="35"/>
        <v>2014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33"/>
        <v>0</v>
      </c>
      <c r="Q764" s="14">
        <f t="shared" si="34"/>
        <v>42690.858449074076</v>
      </c>
      <c r="S764">
        <f t="shared" si="35"/>
        <v>2016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33"/>
        <v>5</v>
      </c>
      <c r="Q765" s="14">
        <f t="shared" si="34"/>
        <v>41471.446851851848</v>
      </c>
      <c r="S765">
        <f t="shared" si="35"/>
        <v>2013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33"/>
        <v>0</v>
      </c>
      <c r="Q766" s="14">
        <f t="shared" si="34"/>
        <v>42227.173159722224</v>
      </c>
      <c r="S766">
        <f t="shared" si="35"/>
        <v>2015</v>
      </c>
    </row>
    <row r="767" spans="1:19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33"/>
        <v>57.3</v>
      </c>
      <c r="Q767" s="14">
        <f t="shared" si="34"/>
        <v>41901.542638888888</v>
      </c>
      <c r="S767">
        <f t="shared" si="35"/>
        <v>2014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33"/>
        <v>0</v>
      </c>
      <c r="Q768" s="14">
        <f t="shared" si="34"/>
        <v>42021.783368055556</v>
      </c>
      <c r="S768">
        <f t="shared" si="35"/>
        <v>2015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33"/>
        <v>59</v>
      </c>
      <c r="Q769" s="14">
        <f t="shared" si="34"/>
        <v>42115.143634259264</v>
      </c>
      <c r="S769">
        <f t="shared" si="35"/>
        <v>2015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si="33"/>
        <v>0</v>
      </c>
      <c r="Q770" s="14">
        <f t="shared" si="34"/>
        <v>41594.207060185188</v>
      </c>
      <c r="S770">
        <f t="shared" si="35"/>
        <v>2013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ref="P771:P834" si="36">IFERROR(ROUND(E771/L771,2),0)</f>
        <v>31.85</v>
      </c>
      <c r="Q771" s="14">
        <f t="shared" ref="Q771:Q834" si="37">(((J771/60)/60)/24)+DATE(1970,1,1)</f>
        <v>41604.996458333335</v>
      </c>
      <c r="S771">
        <f t="shared" ref="S771:S834" si="38">YEAR(Q771)</f>
        <v>2013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36"/>
        <v>0</v>
      </c>
      <c r="Q772" s="14">
        <f t="shared" si="37"/>
        <v>41289.999641203707</v>
      </c>
      <c r="S772">
        <f t="shared" si="38"/>
        <v>2013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36"/>
        <v>10</v>
      </c>
      <c r="Q773" s="14">
        <f t="shared" si="37"/>
        <v>42349.824097222227</v>
      </c>
      <c r="S773">
        <f t="shared" si="38"/>
        <v>2015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36"/>
        <v>50</v>
      </c>
      <c r="Q774" s="14">
        <f t="shared" si="37"/>
        <v>40068.056932870371</v>
      </c>
      <c r="S774">
        <f t="shared" si="38"/>
        <v>2009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36"/>
        <v>16</v>
      </c>
      <c r="Q775" s="14">
        <f t="shared" si="37"/>
        <v>42100.735937499994</v>
      </c>
      <c r="S775">
        <f t="shared" si="38"/>
        <v>2015</v>
      </c>
    </row>
    <row r="776" spans="1:19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36"/>
        <v>39</v>
      </c>
      <c r="Q776" s="14">
        <f t="shared" si="37"/>
        <v>41663.780300925922</v>
      </c>
      <c r="S776">
        <f t="shared" si="38"/>
        <v>2014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36"/>
        <v>34</v>
      </c>
      <c r="Q777" s="14">
        <f t="shared" si="37"/>
        <v>40863.060127314813</v>
      </c>
      <c r="S777">
        <f t="shared" si="38"/>
        <v>2011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36"/>
        <v>63.12</v>
      </c>
      <c r="Q778" s="14">
        <f t="shared" si="37"/>
        <v>42250.685706018514</v>
      </c>
      <c r="S778">
        <f t="shared" si="38"/>
        <v>2015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36"/>
        <v>7</v>
      </c>
      <c r="Q779" s="14">
        <f t="shared" si="37"/>
        <v>41456.981215277774</v>
      </c>
      <c r="S779">
        <f t="shared" si="38"/>
        <v>2013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36"/>
        <v>2</v>
      </c>
      <c r="Q780" s="14">
        <f t="shared" si="37"/>
        <v>41729.702314814815</v>
      </c>
      <c r="S780">
        <f t="shared" si="38"/>
        <v>2014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36"/>
        <v>66.67</v>
      </c>
      <c r="Q781" s="14">
        <f t="shared" si="37"/>
        <v>40436.68408564815</v>
      </c>
      <c r="S781">
        <f t="shared" si="38"/>
        <v>2010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36"/>
        <v>38.520000000000003</v>
      </c>
      <c r="Q782" s="14">
        <f t="shared" si="37"/>
        <v>40636.673900462964</v>
      </c>
      <c r="S782">
        <f t="shared" si="38"/>
        <v>2011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36"/>
        <v>42.61</v>
      </c>
      <c r="Q783" s="14">
        <f t="shared" si="37"/>
        <v>41403.000856481485</v>
      </c>
      <c r="S783">
        <f t="shared" si="38"/>
        <v>2013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36"/>
        <v>50</v>
      </c>
      <c r="Q784" s="14">
        <f t="shared" si="37"/>
        <v>41116.758125</v>
      </c>
      <c r="S784">
        <f t="shared" si="38"/>
        <v>2012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36"/>
        <v>63.49</v>
      </c>
      <c r="Q785" s="14">
        <f t="shared" si="37"/>
        <v>40987.773715277777</v>
      </c>
      <c r="S785">
        <f t="shared" si="38"/>
        <v>2012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36"/>
        <v>102.5</v>
      </c>
      <c r="Q786" s="14">
        <f t="shared" si="37"/>
        <v>41675.149525462963</v>
      </c>
      <c r="S786">
        <f t="shared" si="38"/>
        <v>2014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36"/>
        <v>31.14</v>
      </c>
      <c r="Q787" s="14">
        <f t="shared" si="37"/>
        <v>41303.593923611108</v>
      </c>
      <c r="S787">
        <f t="shared" si="38"/>
        <v>2013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36"/>
        <v>162.27000000000001</v>
      </c>
      <c r="Q788" s="14">
        <f t="shared" si="37"/>
        <v>40983.055949074071</v>
      </c>
      <c r="S788">
        <f t="shared" si="38"/>
        <v>2012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36"/>
        <v>80.59</v>
      </c>
      <c r="Q789" s="14">
        <f t="shared" si="37"/>
        <v>41549.627615740741</v>
      </c>
      <c r="S789">
        <f t="shared" si="38"/>
        <v>2013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36"/>
        <v>59.85</v>
      </c>
      <c r="Q790" s="14">
        <f t="shared" si="37"/>
        <v>41059.006805555553</v>
      </c>
      <c r="S790">
        <f t="shared" si="38"/>
        <v>2012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36"/>
        <v>132.86000000000001</v>
      </c>
      <c r="Q791" s="14">
        <f t="shared" si="37"/>
        <v>41277.186111111114</v>
      </c>
      <c r="S791">
        <f t="shared" si="38"/>
        <v>2013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36"/>
        <v>92.55</v>
      </c>
      <c r="Q792" s="14">
        <f t="shared" si="37"/>
        <v>41276.047905092593</v>
      </c>
      <c r="S792">
        <f t="shared" si="38"/>
        <v>2013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36"/>
        <v>60.86</v>
      </c>
      <c r="Q793" s="14">
        <f t="shared" si="37"/>
        <v>41557.780624999999</v>
      </c>
      <c r="S793">
        <f t="shared" si="38"/>
        <v>2013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36"/>
        <v>41.85</v>
      </c>
      <c r="Q794" s="14">
        <f t="shared" si="37"/>
        <v>41555.873645833337</v>
      </c>
      <c r="S794">
        <f t="shared" si="38"/>
        <v>2013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36"/>
        <v>88.33</v>
      </c>
      <c r="Q795" s="14">
        <f t="shared" si="37"/>
        <v>41442.741249999999</v>
      </c>
      <c r="S795">
        <f t="shared" si="38"/>
        <v>2013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36"/>
        <v>158.96</v>
      </c>
      <c r="Q796" s="14">
        <f t="shared" si="37"/>
        <v>40736.115011574075</v>
      </c>
      <c r="S796">
        <f t="shared" si="38"/>
        <v>2011</v>
      </c>
    </row>
    <row r="797" spans="1:19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36"/>
        <v>85.05</v>
      </c>
      <c r="Q797" s="14">
        <f t="shared" si="37"/>
        <v>40963.613032407404</v>
      </c>
      <c r="S797">
        <f t="shared" si="38"/>
        <v>2012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36"/>
        <v>112.61</v>
      </c>
      <c r="Q798" s="14">
        <f t="shared" si="37"/>
        <v>41502.882928240739</v>
      </c>
      <c r="S798">
        <f t="shared" si="38"/>
        <v>2013</v>
      </c>
    </row>
    <row r="799" spans="1:19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36"/>
        <v>45.44</v>
      </c>
      <c r="Q799" s="14">
        <f t="shared" si="37"/>
        <v>40996.994074074071</v>
      </c>
      <c r="S799">
        <f t="shared" si="38"/>
        <v>2012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36"/>
        <v>46.22</v>
      </c>
      <c r="Q800" s="14">
        <f t="shared" si="37"/>
        <v>41882.590127314819</v>
      </c>
      <c r="S800">
        <f t="shared" si="38"/>
        <v>2014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36"/>
        <v>178.61</v>
      </c>
      <c r="Q801" s="14">
        <f t="shared" si="37"/>
        <v>40996.667199074072</v>
      </c>
      <c r="S801">
        <f t="shared" si="38"/>
        <v>2012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36"/>
        <v>40.75</v>
      </c>
      <c r="Q802" s="14">
        <f t="shared" si="37"/>
        <v>41863.433495370373</v>
      </c>
      <c r="S802">
        <f t="shared" si="38"/>
        <v>2014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36"/>
        <v>43.73</v>
      </c>
      <c r="Q803" s="14">
        <f t="shared" si="37"/>
        <v>40695.795370370368</v>
      </c>
      <c r="S803">
        <f t="shared" si="38"/>
        <v>2011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36"/>
        <v>81.069999999999993</v>
      </c>
      <c r="Q804" s="14">
        <f t="shared" si="37"/>
        <v>41123.022268518522</v>
      </c>
      <c r="S804">
        <f t="shared" si="38"/>
        <v>2012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36"/>
        <v>74.61</v>
      </c>
      <c r="Q805" s="14">
        <f t="shared" si="37"/>
        <v>40665.949976851851</v>
      </c>
      <c r="S805">
        <f t="shared" si="38"/>
        <v>2011</v>
      </c>
    </row>
    <row r="806" spans="1:19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36"/>
        <v>305.56</v>
      </c>
      <c r="Q806" s="14">
        <f t="shared" si="37"/>
        <v>40730.105625000004</v>
      </c>
      <c r="S806">
        <f t="shared" si="38"/>
        <v>2011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36"/>
        <v>58.33</v>
      </c>
      <c r="Q807" s="14">
        <f t="shared" si="37"/>
        <v>40690.823055555556</v>
      </c>
      <c r="S807">
        <f t="shared" si="38"/>
        <v>2011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36"/>
        <v>117.68</v>
      </c>
      <c r="Q808" s="14">
        <f t="shared" si="37"/>
        <v>40763.691423611112</v>
      </c>
      <c r="S808">
        <f t="shared" si="38"/>
        <v>2011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36"/>
        <v>73.77</v>
      </c>
      <c r="Q809" s="14">
        <f t="shared" si="37"/>
        <v>42759.628599537042</v>
      </c>
      <c r="S809">
        <f t="shared" si="38"/>
        <v>2017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36"/>
        <v>104.65</v>
      </c>
      <c r="Q810" s="14">
        <f t="shared" si="37"/>
        <v>41962.100532407407</v>
      </c>
      <c r="S810">
        <f t="shared" si="38"/>
        <v>2014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36"/>
        <v>79.83</v>
      </c>
      <c r="Q811" s="14">
        <f t="shared" si="37"/>
        <v>41628.833680555559</v>
      </c>
      <c r="S811">
        <f t="shared" si="38"/>
        <v>2013</v>
      </c>
    </row>
    <row r="812" spans="1:19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36"/>
        <v>58.33</v>
      </c>
      <c r="Q812" s="14">
        <f t="shared" si="37"/>
        <v>41123.056273148148</v>
      </c>
      <c r="S812">
        <f t="shared" si="38"/>
        <v>2012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36"/>
        <v>86.67</v>
      </c>
      <c r="Q813" s="14">
        <f t="shared" si="37"/>
        <v>41443.643541666665</v>
      </c>
      <c r="S813">
        <f t="shared" si="38"/>
        <v>2013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36"/>
        <v>27.61</v>
      </c>
      <c r="Q814" s="14">
        <f t="shared" si="37"/>
        <v>41282.017962962964</v>
      </c>
      <c r="S814">
        <f t="shared" si="38"/>
        <v>2013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36"/>
        <v>25</v>
      </c>
      <c r="Q815" s="14">
        <f t="shared" si="37"/>
        <v>41080.960243055553</v>
      </c>
      <c r="S815">
        <f t="shared" si="38"/>
        <v>2012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36"/>
        <v>45.46</v>
      </c>
      <c r="Q816" s="14">
        <f t="shared" si="37"/>
        <v>40679.743067129632</v>
      </c>
      <c r="S816">
        <f t="shared" si="38"/>
        <v>2011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36"/>
        <v>99.53</v>
      </c>
      <c r="Q817" s="14">
        <f t="shared" si="37"/>
        <v>41914.917858796296</v>
      </c>
      <c r="S817">
        <f t="shared" si="38"/>
        <v>2014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36"/>
        <v>39.31</v>
      </c>
      <c r="Q818" s="14">
        <f t="shared" si="37"/>
        <v>41341.870868055557</v>
      </c>
      <c r="S818">
        <f t="shared" si="38"/>
        <v>2013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36"/>
        <v>89.42</v>
      </c>
      <c r="Q819" s="14">
        <f t="shared" si="37"/>
        <v>40925.599664351852</v>
      </c>
      <c r="S819">
        <f t="shared" si="38"/>
        <v>2012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36"/>
        <v>28.68</v>
      </c>
      <c r="Q820" s="14">
        <f t="shared" si="37"/>
        <v>41120.882881944446</v>
      </c>
      <c r="S820">
        <f t="shared" si="38"/>
        <v>2012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36"/>
        <v>31.07</v>
      </c>
      <c r="Q821" s="14">
        <f t="shared" si="37"/>
        <v>41619.998310185183</v>
      </c>
      <c r="S821">
        <f t="shared" si="38"/>
        <v>2013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36"/>
        <v>70.55</v>
      </c>
      <c r="Q822" s="14">
        <f t="shared" si="37"/>
        <v>41768.841921296298</v>
      </c>
      <c r="S822">
        <f t="shared" si="38"/>
        <v>2014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36"/>
        <v>224.13</v>
      </c>
      <c r="Q823" s="14">
        <f t="shared" si="37"/>
        <v>42093.922048611115</v>
      </c>
      <c r="S823">
        <f t="shared" si="38"/>
        <v>2015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36"/>
        <v>51.81</v>
      </c>
      <c r="Q824" s="14">
        <f t="shared" si="37"/>
        <v>41157.947337962964</v>
      </c>
      <c r="S824">
        <f t="shared" si="38"/>
        <v>2012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36"/>
        <v>43.52</v>
      </c>
      <c r="Q825" s="14">
        <f t="shared" si="37"/>
        <v>42055.972824074073</v>
      </c>
      <c r="S825">
        <f t="shared" si="38"/>
        <v>2015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36"/>
        <v>39.82</v>
      </c>
      <c r="Q826" s="14">
        <f t="shared" si="37"/>
        <v>40250.242106481484</v>
      </c>
      <c r="S826">
        <f t="shared" si="38"/>
        <v>2010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36"/>
        <v>126.81</v>
      </c>
      <c r="Q827" s="14">
        <f t="shared" si="37"/>
        <v>41186.306527777779</v>
      </c>
      <c r="S827">
        <f t="shared" si="38"/>
        <v>2012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36"/>
        <v>113.88</v>
      </c>
      <c r="Q828" s="14">
        <f t="shared" si="37"/>
        <v>40973.038541666669</v>
      </c>
      <c r="S828">
        <f t="shared" si="38"/>
        <v>2012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36"/>
        <v>28.18</v>
      </c>
      <c r="Q829" s="14">
        <f t="shared" si="37"/>
        <v>40927.473460648151</v>
      </c>
      <c r="S829">
        <f t="shared" si="38"/>
        <v>2012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36"/>
        <v>36.61</v>
      </c>
      <c r="Q830" s="14">
        <f t="shared" si="37"/>
        <v>41073.050717592596</v>
      </c>
      <c r="S830">
        <f t="shared" si="38"/>
        <v>2012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36"/>
        <v>32.5</v>
      </c>
      <c r="Q831" s="14">
        <f t="shared" si="37"/>
        <v>42504.801388888889</v>
      </c>
      <c r="S831">
        <f t="shared" si="38"/>
        <v>2016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36"/>
        <v>60.66</v>
      </c>
      <c r="Q832" s="14">
        <f t="shared" si="37"/>
        <v>41325.525752314818</v>
      </c>
      <c r="S832">
        <f t="shared" si="38"/>
        <v>2013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36"/>
        <v>175</v>
      </c>
      <c r="Q833" s="14">
        <f t="shared" si="37"/>
        <v>40996.646921296298</v>
      </c>
      <c r="S833">
        <f t="shared" si="38"/>
        <v>2012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si="36"/>
        <v>97.99</v>
      </c>
      <c r="Q834" s="14">
        <f t="shared" si="37"/>
        <v>40869.675173611111</v>
      </c>
      <c r="S834">
        <f t="shared" si="38"/>
        <v>2011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ref="P835:P898" si="39">IFERROR(ROUND(E835/L835,2),0)</f>
        <v>148.78</v>
      </c>
      <c r="Q835" s="14">
        <f t="shared" ref="Q835:Q898" si="40">(((J835/60)/60)/24)+DATE(1970,1,1)</f>
        <v>41718.878182870372</v>
      </c>
      <c r="S835">
        <f t="shared" ref="S835:S898" si="41">YEAR(Q835)</f>
        <v>2014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39"/>
        <v>96.08</v>
      </c>
      <c r="Q836" s="14">
        <f t="shared" si="40"/>
        <v>41422.822824074072</v>
      </c>
      <c r="S836">
        <f t="shared" si="41"/>
        <v>2013</v>
      </c>
    </row>
    <row r="837" spans="1:19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39"/>
        <v>58.63</v>
      </c>
      <c r="Q837" s="14">
        <f t="shared" si="40"/>
        <v>41005.45784722222</v>
      </c>
      <c r="S837">
        <f t="shared" si="41"/>
        <v>2012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39"/>
        <v>109.71</v>
      </c>
      <c r="Q838" s="14">
        <f t="shared" si="40"/>
        <v>41524.056921296295</v>
      </c>
      <c r="S838">
        <f t="shared" si="41"/>
        <v>2013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39"/>
        <v>49.11</v>
      </c>
      <c r="Q839" s="14">
        <f t="shared" si="40"/>
        <v>41730.998402777775</v>
      </c>
      <c r="S839">
        <f t="shared" si="41"/>
        <v>2014</v>
      </c>
    </row>
    <row r="840" spans="1:19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39"/>
        <v>47.67</v>
      </c>
      <c r="Q840" s="14">
        <f t="shared" si="40"/>
        <v>40895.897974537038</v>
      </c>
      <c r="S840">
        <f t="shared" si="41"/>
        <v>2011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39"/>
        <v>60.74</v>
      </c>
      <c r="Q841" s="14">
        <f t="shared" si="40"/>
        <v>41144.763379629629</v>
      </c>
      <c r="S841">
        <f t="shared" si="41"/>
        <v>2012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39"/>
        <v>63.38</v>
      </c>
      <c r="Q842" s="14">
        <f t="shared" si="40"/>
        <v>42607.226701388892</v>
      </c>
      <c r="S842">
        <f t="shared" si="41"/>
        <v>2016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39"/>
        <v>53.89</v>
      </c>
      <c r="Q843" s="14">
        <f t="shared" si="40"/>
        <v>41923.838692129626</v>
      </c>
      <c r="S843">
        <f t="shared" si="41"/>
        <v>2014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39"/>
        <v>66.87</v>
      </c>
      <c r="Q844" s="14">
        <f t="shared" si="40"/>
        <v>41526.592395833337</v>
      </c>
      <c r="S844">
        <f t="shared" si="41"/>
        <v>2013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39"/>
        <v>63.1</v>
      </c>
      <c r="Q845" s="14">
        <f t="shared" si="40"/>
        <v>42695.257870370369</v>
      </c>
      <c r="S845">
        <f t="shared" si="41"/>
        <v>2016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39"/>
        <v>36.630000000000003</v>
      </c>
      <c r="Q846" s="14">
        <f t="shared" si="40"/>
        <v>41905.684629629628</v>
      </c>
      <c r="S846">
        <f t="shared" si="41"/>
        <v>2014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39"/>
        <v>34.01</v>
      </c>
      <c r="Q847" s="14">
        <f t="shared" si="40"/>
        <v>42578.205972222218</v>
      </c>
      <c r="S847">
        <f t="shared" si="41"/>
        <v>2016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39"/>
        <v>28.55</v>
      </c>
      <c r="Q848" s="14">
        <f t="shared" si="40"/>
        <v>41694.391840277778</v>
      </c>
      <c r="S848">
        <f t="shared" si="41"/>
        <v>2014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39"/>
        <v>10</v>
      </c>
      <c r="Q849" s="14">
        <f t="shared" si="40"/>
        <v>42165.79833333334</v>
      </c>
      <c r="S849">
        <f t="shared" si="41"/>
        <v>2015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39"/>
        <v>18.75</v>
      </c>
      <c r="Q850" s="14">
        <f t="shared" si="40"/>
        <v>42078.792048611111</v>
      </c>
      <c r="S850">
        <f t="shared" si="41"/>
        <v>2015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39"/>
        <v>41.7</v>
      </c>
      <c r="Q851" s="14">
        <f t="shared" si="40"/>
        <v>42051.148888888885</v>
      </c>
      <c r="S851">
        <f t="shared" si="41"/>
        <v>2015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39"/>
        <v>46.67</v>
      </c>
      <c r="Q852" s="14">
        <f t="shared" si="40"/>
        <v>42452.827743055561</v>
      </c>
      <c r="S852">
        <f t="shared" si="41"/>
        <v>2016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39"/>
        <v>37.270000000000003</v>
      </c>
      <c r="Q853" s="14">
        <f t="shared" si="40"/>
        <v>42522.880243055552</v>
      </c>
      <c r="S853">
        <f t="shared" si="41"/>
        <v>2016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39"/>
        <v>59.26</v>
      </c>
      <c r="Q854" s="14">
        <f t="shared" si="40"/>
        <v>42656.805497685185</v>
      </c>
      <c r="S854">
        <f t="shared" si="41"/>
        <v>2016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39"/>
        <v>30</v>
      </c>
      <c r="Q855" s="14">
        <f t="shared" si="40"/>
        <v>42021.832280092596</v>
      </c>
      <c r="S855">
        <f t="shared" si="41"/>
        <v>2015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39"/>
        <v>65.86</v>
      </c>
      <c r="Q856" s="14">
        <f t="shared" si="40"/>
        <v>42702.212337962963</v>
      </c>
      <c r="S856">
        <f t="shared" si="41"/>
        <v>2016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39"/>
        <v>31.91</v>
      </c>
      <c r="Q857" s="14">
        <f t="shared" si="40"/>
        <v>42545.125196759262</v>
      </c>
      <c r="S857">
        <f t="shared" si="41"/>
        <v>2016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39"/>
        <v>19.46</v>
      </c>
      <c r="Q858" s="14">
        <f t="shared" si="40"/>
        <v>42609.311990740738</v>
      </c>
      <c r="S858">
        <f t="shared" si="41"/>
        <v>2016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39"/>
        <v>50</v>
      </c>
      <c r="Q859" s="14">
        <f t="shared" si="40"/>
        <v>42291.581377314811</v>
      </c>
      <c r="S859">
        <f t="shared" si="41"/>
        <v>2015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39"/>
        <v>22.74</v>
      </c>
      <c r="Q860" s="14">
        <f t="shared" si="40"/>
        <v>42079.745578703703</v>
      </c>
      <c r="S860">
        <f t="shared" si="41"/>
        <v>2015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39"/>
        <v>42.72</v>
      </c>
      <c r="Q861" s="14">
        <f t="shared" si="40"/>
        <v>42128.820231481484</v>
      </c>
      <c r="S861">
        <f t="shared" si="41"/>
        <v>2015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39"/>
        <v>52.92</v>
      </c>
      <c r="Q862" s="14">
        <f t="shared" si="40"/>
        <v>41570.482789351852</v>
      </c>
      <c r="S862">
        <f t="shared" si="41"/>
        <v>2013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39"/>
        <v>50.5</v>
      </c>
      <c r="Q863" s="14">
        <f t="shared" si="40"/>
        <v>42599.965324074074</v>
      </c>
      <c r="S863">
        <f t="shared" si="41"/>
        <v>2016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39"/>
        <v>42.5</v>
      </c>
      <c r="Q864" s="14">
        <f t="shared" si="40"/>
        <v>41559.5549537037</v>
      </c>
      <c r="S864">
        <f t="shared" si="41"/>
        <v>2013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39"/>
        <v>18</v>
      </c>
      <c r="Q865" s="14">
        <f t="shared" si="40"/>
        <v>40921.117662037039</v>
      </c>
      <c r="S865">
        <f t="shared" si="41"/>
        <v>2012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39"/>
        <v>34.18</v>
      </c>
      <c r="Q866" s="14">
        <f t="shared" si="40"/>
        <v>41541.106921296298</v>
      </c>
      <c r="S866">
        <f t="shared" si="41"/>
        <v>2013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39"/>
        <v>22.5</v>
      </c>
      <c r="Q867" s="14">
        <f t="shared" si="40"/>
        <v>41230.77311342593</v>
      </c>
      <c r="S867">
        <f t="shared" si="41"/>
        <v>2012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39"/>
        <v>58.18</v>
      </c>
      <c r="Q868" s="14">
        <f t="shared" si="40"/>
        <v>42025.637939814813</v>
      </c>
      <c r="S868">
        <f t="shared" si="41"/>
        <v>2015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39"/>
        <v>109.18</v>
      </c>
      <c r="Q869" s="14">
        <f t="shared" si="40"/>
        <v>40088.105393518519</v>
      </c>
      <c r="S869">
        <f t="shared" si="41"/>
        <v>2009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39"/>
        <v>50</v>
      </c>
      <c r="Q870" s="14">
        <f t="shared" si="40"/>
        <v>41616.027754629627</v>
      </c>
      <c r="S870">
        <f t="shared" si="41"/>
        <v>2013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39"/>
        <v>346.67</v>
      </c>
      <c r="Q871" s="14">
        <f t="shared" si="40"/>
        <v>41342.845567129632</v>
      </c>
      <c r="S871">
        <f t="shared" si="41"/>
        <v>2013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39"/>
        <v>12.4</v>
      </c>
      <c r="Q872" s="14">
        <f t="shared" si="40"/>
        <v>41488.022256944445</v>
      </c>
      <c r="S872">
        <f t="shared" si="41"/>
        <v>2013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39"/>
        <v>27.08</v>
      </c>
      <c r="Q873" s="14">
        <f t="shared" si="40"/>
        <v>41577.561284722222</v>
      </c>
      <c r="S873">
        <f t="shared" si="41"/>
        <v>2013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39"/>
        <v>32.5</v>
      </c>
      <c r="Q874" s="14">
        <f t="shared" si="40"/>
        <v>40567.825543981482</v>
      </c>
      <c r="S874">
        <f t="shared" si="41"/>
        <v>2011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39"/>
        <v>9</v>
      </c>
      <c r="Q875" s="14">
        <f t="shared" si="40"/>
        <v>41184.167129629634</v>
      </c>
      <c r="S875">
        <f t="shared" si="41"/>
        <v>2012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39"/>
        <v>34.76</v>
      </c>
      <c r="Q876" s="14">
        <f t="shared" si="40"/>
        <v>41368.583726851852</v>
      </c>
      <c r="S876">
        <f t="shared" si="41"/>
        <v>2013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39"/>
        <v>0</v>
      </c>
      <c r="Q877" s="14">
        <f t="shared" si="40"/>
        <v>42248.723738425921</v>
      </c>
      <c r="S877">
        <f t="shared" si="41"/>
        <v>2015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39"/>
        <v>28.58</v>
      </c>
      <c r="Q878" s="14">
        <f t="shared" si="40"/>
        <v>41276.496840277774</v>
      </c>
      <c r="S878">
        <f t="shared" si="41"/>
        <v>2013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39"/>
        <v>46.59</v>
      </c>
      <c r="Q879" s="14">
        <f t="shared" si="40"/>
        <v>41597.788888888892</v>
      </c>
      <c r="S879">
        <f t="shared" si="41"/>
        <v>2013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39"/>
        <v>32.5</v>
      </c>
      <c r="Q880" s="14">
        <f t="shared" si="40"/>
        <v>40505.232916666668</v>
      </c>
      <c r="S880">
        <f t="shared" si="41"/>
        <v>2010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39"/>
        <v>21.47</v>
      </c>
      <c r="Q881" s="14">
        <f t="shared" si="40"/>
        <v>41037.829918981479</v>
      </c>
      <c r="S881">
        <f t="shared" si="41"/>
        <v>2012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39"/>
        <v>14.13</v>
      </c>
      <c r="Q882" s="14">
        <f t="shared" si="40"/>
        <v>41179.32104166667</v>
      </c>
      <c r="S882">
        <f t="shared" si="41"/>
        <v>2012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39"/>
        <v>30</v>
      </c>
      <c r="Q883" s="14">
        <f t="shared" si="40"/>
        <v>40877.25099537037</v>
      </c>
      <c r="S883">
        <f t="shared" si="41"/>
        <v>2011</v>
      </c>
    </row>
    <row r="884" spans="1:19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39"/>
        <v>21.57</v>
      </c>
      <c r="Q884" s="14">
        <f t="shared" si="40"/>
        <v>40759.860532407409</v>
      </c>
      <c r="S884">
        <f t="shared" si="41"/>
        <v>2011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39"/>
        <v>83.38</v>
      </c>
      <c r="Q885" s="14">
        <f t="shared" si="40"/>
        <v>42371.935590277775</v>
      </c>
      <c r="S885">
        <f t="shared" si="41"/>
        <v>2016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39"/>
        <v>10</v>
      </c>
      <c r="Q886" s="14">
        <f t="shared" si="40"/>
        <v>40981.802615740737</v>
      </c>
      <c r="S886">
        <f t="shared" si="41"/>
        <v>2012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39"/>
        <v>35.71</v>
      </c>
      <c r="Q887" s="14">
        <f t="shared" si="40"/>
        <v>42713.941099537042</v>
      </c>
      <c r="S887">
        <f t="shared" si="41"/>
        <v>2016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39"/>
        <v>29.29</v>
      </c>
      <c r="Q888" s="14">
        <f t="shared" si="40"/>
        <v>42603.870520833334</v>
      </c>
      <c r="S888">
        <f t="shared" si="41"/>
        <v>2016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39"/>
        <v>0</v>
      </c>
      <c r="Q889" s="14">
        <f t="shared" si="40"/>
        <v>41026.958969907406</v>
      </c>
      <c r="S889">
        <f t="shared" si="41"/>
        <v>2012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39"/>
        <v>18</v>
      </c>
      <c r="Q890" s="14">
        <f t="shared" si="40"/>
        <v>40751.753298611111</v>
      </c>
      <c r="S890">
        <f t="shared" si="41"/>
        <v>2011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39"/>
        <v>73.760000000000005</v>
      </c>
      <c r="Q891" s="14">
        <f t="shared" si="40"/>
        <v>41887.784062500003</v>
      </c>
      <c r="S891">
        <f t="shared" si="41"/>
        <v>2014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39"/>
        <v>31.25</v>
      </c>
      <c r="Q892" s="14">
        <f t="shared" si="40"/>
        <v>41569.698831018519</v>
      </c>
      <c r="S892">
        <f t="shared" si="41"/>
        <v>2013</v>
      </c>
    </row>
    <row r="893" spans="1:19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39"/>
        <v>28.89</v>
      </c>
      <c r="Q893" s="14">
        <f t="shared" si="40"/>
        <v>41842.031597222223</v>
      </c>
      <c r="S893">
        <f t="shared" si="41"/>
        <v>2014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39"/>
        <v>143.82</v>
      </c>
      <c r="Q894" s="14">
        <f t="shared" si="40"/>
        <v>40304.20003472222</v>
      </c>
      <c r="S894">
        <f t="shared" si="41"/>
        <v>2010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39"/>
        <v>40</v>
      </c>
      <c r="Q895" s="14">
        <f t="shared" si="40"/>
        <v>42065.897719907407</v>
      </c>
      <c r="S895">
        <f t="shared" si="41"/>
        <v>2015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39"/>
        <v>147.81</v>
      </c>
      <c r="Q896" s="14">
        <f t="shared" si="40"/>
        <v>42496.981597222228</v>
      </c>
      <c r="S896">
        <f t="shared" si="41"/>
        <v>2016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39"/>
        <v>27.86</v>
      </c>
      <c r="Q897" s="14">
        <f t="shared" si="40"/>
        <v>40431.127650462964</v>
      </c>
      <c r="S897">
        <f t="shared" si="41"/>
        <v>2010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si="39"/>
        <v>44.44</v>
      </c>
      <c r="Q898" s="14">
        <f t="shared" si="40"/>
        <v>42218.872986111113</v>
      </c>
      <c r="S898">
        <f t="shared" si="41"/>
        <v>2015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ref="P899:P962" si="42">IFERROR(ROUND(E899/L899,2),0)</f>
        <v>0</v>
      </c>
      <c r="Q899" s="14">
        <f t="shared" ref="Q899:Q962" si="43">(((J899/60)/60)/24)+DATE(1970,1,1)</f>
        <v>41211.688750000001</v>
      </c>
      <c r="S899">
        <f t="shared" ref="S899:S962" si="44">YEAR(Q899)</f>
        <v>2012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42"/>
        <v>35</v>
      </c>
      <c r="Q900" s="14">
        <f t="shared" si="43"/>
        <v>40878.758217592593</v>
      </c>
      <c r="S900">
        <f t="shared" si="44"/>
        <v>2011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42"/>
        <v>35</v>
      </c>
      <c r="Q901" s="14">
        <f t="shared" si="43"/>
        <v>40646.099097222221</v>
      </c>
      <c r="S901">
        <f t="shared" si="44"/>
        <v>2011</v>
      </c>
    </row>
    <row r="902" spans="1:19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42"/>
        <v>10.5</v>
      </c>
      <c r="Q902" s="14">
        <f t="shared" si="43"/>
        <v>42429.84956018519</v>
      </c>
      <c r="S902">
        <f t="shared" si="44"/>
        <v>2016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42"/>
        <v>0</v>
      </c>
      <c r="Q903" s="14">
        <f t="shared" si="43"/>
        <v>40291.81150462963</v>
      </c>
      <c r="S903">
        <f t="shared" si="44"/>
        <v>2010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42"/>
        <v>30</v>
      </c>
      <c r="Q904" s="14">
        <f t="shared" si="43"/>
        <v>41829.965532407405</v>
      </c>
      <c r="S904">
        <f t="shared" si="44"/>
        <v>2014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42"/>
        <v>40</v>
      </c>
      <c r="Q905" s="14">
        <f t="shared" si="43"/>
        <v>41149.796064814815</v>
      </c>
      <c r="S905">
        <f t="shared" si="44"/>
        <v>2012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42"/>
        <v>50.33</v>
      </c>
      <c r="Q906" s="14">
        <f t="shared" si="43"/>
        <v>42342.080289351856</v>
      </c>
      <c r="S906">
        <f t="shared" si="44"/>
        <v>2015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42"/>
        <v>32.67</v>
      </c>
      <c r="Q907" s="14">
        <f t="shared" si="43"/>
        <v>40507.239884259259</v>
      </c>
      <c r="S907">
        <f t="shared" si="44"/>
        <v>2010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42"/>
        <v>0</v>
      </c>
      <c r="Q908" s="14">
        <f t="shared" si="43"/>
        <v>41681.189699074072</v>
      </c>
      <c r="S908">
        <f t="shared" si="44"/>
        <v>2014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42"/>
        <v>0</v>
      </c>
      <c r="Q909" s="14">
        <f t="shared" si="43"/>
        <v>40767.192395833335</v>
      </c>
      <c r="S909">
        <f t="shared" si="44"/>
        <v>2011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42"/>
        <v>0</v>
      </c>
      <c r="Q910" s="14">
        <f t="shared" si="43"/>
        <v>40340.801562499997</v>
      </c>
      <c r="S910">
        <f t="shared" si="44"/>
        <v>2010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42"/>
        <v>65</v>
      </c>
      <c r="Q911" s="14">
        <f t="shared" si="43"/>
        <v>41081.69027777778</v>
      </c>
      <c r="S911">
        <f t="shared" si="44"/>
        <v>2012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42"/>
        <v>24.6</v>
      </c>
      <c r="Q912" s="14">
        <f t="shared" si="43"/>
        <v>42737.545358796298</v>
      </c>
      <c r="S912">
        <f t="shared" si="44"/>
        <v>2017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42"/>
        <v>0</v>
      </c>
      <c r="Q913" s="14">
        <f t="shared" si="43"/>
        <v>41642.005150462966</v>
      </c>
      <c r="S913">
        <f t="shared" si="44"/>
        <v>2014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42"/>
        <v>15</v>
      </c>
      <c r="Q914" s="14">
        <f t="shared" si="43"/>
        <v>41194.109340277777</v>
      </c>
      <c r="S914">
        <f t="shared" si="44"/>
        <v>2012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42"/>
        <v>82.58</v>
      </c>
      <c r="Q915" s="14">
        <f t="shared" si="43"/>
        <v>41004.139108796298</v>
      </c>
      <c r="S915">
        <f t="shared" si="44"/>
        <v>2012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42"/>
        <v>0</v>
      </c>
      <c r="Q916" s="14">
        <f t="shared" si="43"/>
        <v>41116.763275462967</v>
      </c>
      <c r="S916">
        <f t="shared" si="44"/>
        <v>2012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42"/>
        <v>41.67</v>
      </c>
      <c r="Q917" s="14">
        <f t="shared" si="43"/>
        <v>40937.679560185185</v>
      </c>
      <c r="S917">
        <f t="shared" si="44"/>
        <v>2012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42"/>
        <v>0</v>
      </c>
      <c r="Q918" s="14">
        <f t="shared" si="43"/>
        <v>40434.853402777779</v>
      </c>
      <c r="S918">
        <f t="shared" si="44"/>
        <v>2010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42"/>
        <v>30</v>
      </c>
      <c r="Q919" s="14">
        <f t="shared" si="43"/>
        <v>41802.94363425926</v>
      </c>
      <c r="S919">
        <f t="shared" si="44"/>
        <v>2014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42"/>
        <v>19.600000000000001</v>
      </c>
      <c r="Q920" s="14">
        <f t="shared" si="43"/>
        <v>41944.916215277779</v>
      </c>
      <c r="S920">
        <f t="shared" si="44"/>
        <v>2014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42"/>
        <v>100</v>
      </c>
      <c r="Q921" s="14">
        <f t="shared" si="43"/>
        <v>41227.641724537039</v>
      </c>
      <c r="S921">
        <f t="shared" si="44"/>
        <v>2012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42"/>
        <v>0</v>
      </c>
      <c r="Q922" s="14">
        <f t="shared" si="43"/>
        <v>41562.67155092593</v>
      </c>
      <c r="S922">
        <f t="shared" si="44"/>
        <v>2013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42"/>
        <v>231.75</v>
      </c>
      <c r="Q923" s="14">
        <f t="shared" si="43"/>
        <v>40847.171018518515</v>
      </c>
      <c r="S923">
        <f t="shared" si="44"/>
        <v>2011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42"/>
        <v>189.33</v>
      </c>
      <c r="Q924" s="14">
        <f t="shared" si="43"/>
        <v>41878.530011574076</v>
      </c>
      <c r="S924">
        <f t="shared" si="44"/>
        <v>2014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42"/>
        <v>55</v>
      </c>
      <c r="Q925" s="14">
        <f t="shared" si="43"/>
        <v>41934.959756944445</v>
      </c>
      <c r="S925">
        <f t="shared" si="44"/>
        <v>2014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42"/>
        <v>21.8</v>
      </c>
      <c r="Q926" s="14">
        <f t="shared" si="43"/>
        <v>41288.942928240744</v>
      </c>
      <c r="S926">
        <f t="shared" si="44"/>
        <v>2013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42"/>
        <v>32</v>
      </c>
      <c r="Q927" s="14">
        <f t="shared" si="43"/>
        <v>41575.880914351852</v>
      </c>
      <c r="S927">
        <f t="shared" si="44"/>
        <v>2013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42"/>
        <v>0</v>
      </c>
      <c r="Q928" s="14">
        <f t="shared" si="43"/>
        <v>40338.02002314815</v>
      </c>
      <c r="S928">
        <f t="shared" si="44"/>
        <v>2010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42"/>
        <v>0</v>
      </c>
      <c r="Q929" s="14">
        <f t="shared" si="43"/>
        <v>41013.822858796295</v>
      </c>
      <c r="S929">
        <f t="shared" si="44"/>
        <v>2012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42"/>
        <v>56.25</v>
      </c>
      <c r="Q930" s="14">
        <f t="shared" si="43"/>
        <v>41180.86241898148</v>
      </c>
      <c r="S930">
        <f t="shared" si="44"/>
        <v>2012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42"/>
        <v>0</v>
      </c>
      <c r="Q931" s="14">
        <f t="shared" si="43"/>
        <v>40978.238067129627</v>
      </c>
      <c r="S931">
        <f t="shared" si="44"/>
        <v>2012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42"/>
        <v>69</v>
      </c>
      <c r="Q932" s="14">
        <f t="shared" si="43"/>
        <v>40312.915578703702</v>
      </c>
      <c r="S932">
        <f t="shared" si="44"/>
        <v>2010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42"/>
        <v>18.71</v>
      </c>
      <c r="Q933" s="14">
        <f t="shared" si="43"/>
        <v>41680.359976851854</v>
      </c>
      <c r="S933">
        <f t="shared" si="44"/>
        <v>2014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42"/>
        <v>46.03</v>
      </c>
      <c r="Q934" s="14">
        <f t="shared" si="43"/>
        <v>41310.969270833331</v>
      </c>
      <c r="S934">
        <f t="shared" si="44"/>
        <v>2013</v>
      </c>
    </row>
    <row r="935" spans="1:19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42"/>
        <v>60</v>
      </c>
      <c r="Q935" s="14">
        <f t="shared" si="43"/>
        <v>41711.169085648151</v>
      </c>
      <c r="S935">
        <f t="shared" si="44"/>
        <v>2014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42"/>
        <v>50.67</v>
      </c>
      <c r="Q936" s="14">
        <f t="shared" si="43"/>
        <v>41733.737083333333</v>
      </c>
      <c r="S936">
        <f t="shared" si="44"/>
        <v>2014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42"/>
        <v>25</v>
      </c>
      <c r="Q937" s="14">
        <f t="shared" si="43"/>
        <v>42368.333668981482</v>
      </c>
      <c r="S937">
        <f t="shared" si="44"/>
        <v>2015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42"/>
        <v>0</v>
      </c>
      <c r="Q938" s="14">
        <f t="shared" si="43"/>
        <v>40883.024178240739</v>
      </c>
      <c r="S938">
        <f t="shared" si="44"/>
        <v>2011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42"/>
        <v>20</v>
      </c>
      <c r="Q939" s="14">
        <f t="shared" si="43"/>
        <v>41551.798113425924</v>
      </c>
      <c r="S939">
        <f t="shared" si="44"/>
        <v>2013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42"/>
        <v>25</v>
      </c>
      <c r="Q940" s="14">
        <f t="shared" si="43"/>
        <v>41124.479722222226</v>
      </c>
      <c r="S940">
        <f t="shared" si="44"/>
        <v>2012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42"/>
        <v>20</v>
      </c>
      <c r="Q941" s="14">
        <f t="shared" si="43"/>
        <v>41416.763171296298</v>
      </c>
      <c r="S941">
        <f t="shared" si="44"/>
        <v>2013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42"/>
        <v>110.29</v>
      </c>
      <c r="Q942" s="14">
        <f t="shared" si="43"/>
        <v>42182.008402777778</v>
      </c>
      <c r="S942">
        <f t="shared" si="44"/>
        <v>2015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42"/>
        <v>37.450000000000003</v>
      </c>
      <c r="Q943" s="14">
        <f t="shared" si="43"/>
        <v>42746.096585648149</v>
      </c>
      <c r="S943">
        <f t="shared" si="44"/>
        <v>2017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42"/>
        <v>41.75</v>
      </c>
      <c r="Q944" s="14">
        <f t="shared" si="43"/>
        <v>42382.843287037031</v>
      </c>
      <c r="S944">
        <f t="shared" si="44"/>
        <v>2016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42"/>
        <v>24.08</v>
      </c>
      <c r="Q945" s="14">
        <f t="shared" si="43"/>
        <v>42673.66788194445</v>
      </c>
      <c r="S945">
        <f t="shared" si="44"/>
        <v>2016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42"/>
        <v>69.41</v>
      </c>
      <c r="Q946" s="14">
        <f t="shared" si="43"/>
        <v>42444.583912037036</v>
      </c>
      <c r="S946">
        <f t="shared" si="44"/>
        <v>2016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42"/>
        <v>155.25</v>
      </c>
      <c r="Q947" s="14">
        <f t="shared" si="43"/>
        <v>42732.872986111113</v>
      </c>
      <c r="S947">
        <f t="shared" si="44"/>
        <v>2016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42"/>
        <v>57.2</v>
      </c>
      <c r="Q948" s="14">
        <f t="shared" si="43"/>
        <v>42592.750555555554</v>
      </c>
      <c r="S948">
        <f t="shared" si="44"/>
        <v>2016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42"/>
        <v>0</v>
      </c>
      <c r="Q949" s="14">
        <f t="shared" si="43"/>
        <v>42491.781319444446</v>
      </c>
      <c r="S949">
        <f t="shared" si="44"/>
        <v>2016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42"/>
        <v>60</v>
      </c>
      <c r="Q950" s="14">
        <f t="shared" si="43"/>
        <v>42411.828287037039</v>
      </c>
      <c r="S950">
        <f t="shared" si="44"/>
        <v>2016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42"/>
        <v>39</v>
      </c>
      <c r="Q951" s="14">
        <f t="shared" si="43"/>
        <v>42361.043703703705</v>
      </c>
      <c r="S951">
        <f t="shared" si="44"/>
        <v>2015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42"/>
        <v>58.42</v>
      </c>
      <c r="Q952" s="14">
        <f t="shared" si="43"/>
        <v>42356.750706018516</v>
      </c>
      <c r="S952">
        <f t="shared" si="44"/>
        <v>2015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42"/>
        <v>158.63999999999999</v>
      </c>
      <c r="Q953" s="14">
        <f t="shared" si="43"/>
        <v>42480.653611111105</v>
      </c>
      <c r="S953">
        <f t="shared" si="44"/>
        <v>2016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42"/>
        <v>99.86</v>
      </c>
      <c r="Q954" s="14">
        <f t="shared" si="43"/>
        <v>42662.613564814819</v>
      </c>
      <c r="S954">
        <f t="shared" si="44"/>
        <v>2016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42"/>
        <v>25.2</v>
      </c>
      <c r="Q955" s="14">
        <f t="shared" si="43"/>
        <v>41999.164340277777</v>
      </c>
      <c r="S955">
        <f t="shared" si="44"/>
        <v>2014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42"/>
        <v>89.19</v>
      </c>
      <c r="Q956" s="14">
        <f t="shared" si="43"/>
        <v>42194.833784722221</v>
      </c>
      <c r="S956">
        <f t="shared" si="44"/>
        <v>2015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42"/>
        <v>182.62</v>
      </c>
      <c r="Q957" s="14">
        <f t="shared" si="43"/>
        <v>42586.295138888891</v>
      </c>
      <c r="S957">
        <f t="shared" si="44"/>
        <v>2016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42"/>
        <v>50.65</v>
      </c>
      <c r="Q958" s="14">
        <f t="shared" si="43"/>
        <v>42060.913877314815</v>
      </c>
      <c r="S958">
        <f t="shared" si="44"/>
        <v>2015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42"/>
        <v>33.29</v>
      </c>
      <c r="Q959" s="14">
        <f t="shared" si="43"/>
        <v>42660.552465277782</v>
      </c>
      <c r="S959">
        <f t="shared" si="44"/>
        <v>2016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42"/>
        <v>51.82</v>
      </c>
      <c r="Q960" s="14">
        <f t="shared" si="43"/>
        <v>42082.802812499998</v>
      </c>
      <c r="S960">
        <f t="shared" si="44"/>
        <v>2015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42"/>
        <v>113.63</v>
      </c>
      <c r="Q961" s="14">
        <f t="shared" si="43"/>
        <v>41993.174363425926</v>
      </c>
      <c r="S961">
        <f t="shared" si="44"/>
        <v>2014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si="42"/>
        <v>136.46</v>
      </c>
      <c r="Q962" s="14">
        <f t="shared" si="43"/>
        <v>42766.626793981486</v>
      </c>
      <c r="S962">
        <f t="shared" si="44"/>
        <v>2017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ref="P963:P1026" si="45">IFERROR(ROUND(E963/L963,2),0)</f>
        <v>364.35</v>
      </c>
      <c r="Q963" s="14">
        <f t="shared" ref="Q963:Q1026" si="46">(((J963/60)/60)/24)+DATE(1970,1,1)</f>
        <v>42740.693692129629</v>
      </c>
      <c r="S963">
        <f t="shared" ref="S963:S1026" si="47">YEAR(Q963)</f>
        <v>2017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45"/>
        <v>19.239999999999998</v>
      </c>
      <c r="Q964" s="14">
        <f t="shared" si="46"/>
        <v>42373.712418981479</v>
      </c>
      <c r="S964">
        <f t="shared" si="47"/>
        <v>2016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45"/>
        <v>41.89</v>
      </c>
      <c r="Q965" s="14">
        <f t="shared" si="46"/>
        <v>42625.635636574079</v>
      </c>
      <c r="S965">
        <f t="shared" si="47"/>
        <v>2016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45"/>
        <v>30.31</v>
      </c>
      <c r="Q966" s="14">
        <f t="shared" si="46"/>
        <v>42208.628692129627</v>
      </c>
      <c r="S966">
        <f t="shared" si="47"/>
        <v>2015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45"/>
        <v>49.67</v>
      </c>
      <c r="Q967" s="14">
        <f t="shared" si="46"/>
        <v>42637.016736111109</v>
      </c>
      <c r="S967">
        <f t="shared" si="47"/>
        <v>2016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45"/>
        <v>59.2</v>
      </c>
      <c r="Q968" s="14">
        <f t="shared" si="46"/>
        <v>42619.635787037041</v>
      </c>
      <c r="S968">
        <f t="shared" si="47"/>
        <v>2016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45"/>
        <v>43.98</v>
      </c>
      <c r="Q969" s="14">
        <f t="shared" si="46"/>
        <v>42422.254328703704</v>
      </c>
      <c r="S969">
        <f t="shared" si="47"/>
        <v>2016</v>
      </c>
    </row>
    <row r="970" spans="1:19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45"/>
        <v>26.5</v>
      </c>
      <c r="Q970" s="14">
        <f t="shared" si="46"/>
        <v>41836.847615740742</v>
      </c>
      <c r="S970">
        <f t="shared" si="47"/>
        <v>2014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45"/>
        <v>1272.73</v>
      </c>
      <c r="Q971" s="14">
        <f t="shared" si="46"/>
        <v>42742.30332175926</v>
      </c>
      <c r="S971">
        <f t="shared" si="47"/>
        <v>2017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45"/>
        <v>164</v>
      </c>
      <c r="Q972" s="14">
        <f t="shared" si="46"/>
        <v>42721.220520833333</v>
      </c>
      <c r="S972">
        <f t="shared" si="47"/>
        <v>2016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45"/>
        <v>45.2</v>
      </c>
      <c r="Q973" s="14">
        <f t="shared" si="46"/>
        <v>42111.709027777775</v>
      </c>
      <c r="S973">
        <f t="shared" si="47"/>
        <v>2015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45"/>
        <v>153.88999999999999</v>
      </c>
      <c r="Q974" s="14">
        <f t="shared" si="46"/>
        <v>41856.865717592591</v>
      </c>
      <c r="S974">
        <f t="shared" si="47"/>
        <v>2014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45"/>
        <v>51.38</v>
      </c>
      <c r="Q975" s="14">
        <f t="shared" si="46"/>
        <v>42257.014965277776</v>
      </c>
      <c r="S975">
        <f t="shared" si="47"/>
        <v>2015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45"/>
        <v>93.33</v>
      </c>
      <c r="Q976" s="14">
        <f t="shared" si="46"/>
        <v>42424.749490740738</v>
      </c>
      <c r="S976">
        <f t="shared" si="47"/>
        <v>2016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45"/>
        <v>108.63</v>
      </c>
      <c r="Q977" s="14">
        <f t="shared" si="46"/>
        <v>42489.696585648147</v>
      </c>
      <c r="S977">
        <f t="shared" si="47"/>
        <v>2016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45"/>
        <v>160.5</v>
      </c>
      <c r="Q978" s="14">
        <f t="shared" si="46"/>
        <v>42185.058993055558</v>
      </c>
      <c r="S978">
        <f t="shared" si="47"/>
        <v>2015</v>
      </c>
    </row>
    <row r="979" spans="1:19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45"/>
        <v>75.75</v>
      </c>
      <c r="Q979" s="14">
        <f t="shared" si="46"/>
        <v>42391.942094907412</v>
      </c>
      <c r="S979">
        <f t="shared" si="47"/>
        <v>2016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45"/>
        <v>790.84</v>
      </c>
      <c r="Q980" s="14">
        <f t="shared" si="46"/>
        <v>42395.309039351851</v>
      </c>
      <c r="S980">
        <f t="shared" si="47"/>
        <v>2016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45"/>
        <v>301.94</v>
      </c>
      <c r="Q981" s="14">
        <f t="shared" si="46"/>
        <v>42506.416990740734</v>
      </c>
      <c r="S981">
        <f t="shared" si="47"/>
        <v>2016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45"/>
        <v>47.94</v>
      </c>
      <c r="Q982" s="14">
        <f t="shared" si="46"/>
        <v>41928.904189814813</v>
      </c>
      <c r="S982">
        <f t="shared" si="47"/>
        <v>2014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45"/>
        <v>2.75</v>
      </c>
      <c r="Q983" s="14">
        <f t="shared" si="46"/>
        <v>41830.947013888886</v>
      </c>
      <c r="S983">
        <f t="shared" si="47"/>
        <v>2014</v>
      </c>
    </row>
    <row r="984" spans="1:19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45"/>
        <v>1</v>
      </c>
      <c r="Q984" s="14">
        <f t="shared" si="46"/>
        <v>42615.753310185188</v>
      </c>
      <c r="S984">
        <f t="shared" si="47"/>
        <v>2016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45"/>
        <v>171.79</v>
      </c>
      <c r="Q985" s="14">
        <f t="shared" si="46"/>
        <v>42574.667650462965</v>
      </c>
      <c r="S985">
        <f t="shared" si="47"/>
        <v>2016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45"/>
        <v>35.33</v>
      </c>
      <c r="Q986" s="14">
        <f t="shared" si="46"/>
        <v>42061.11583333333</v>
      </c>
      <c r="S986">
        <f t="shared" si="47"/>
        <v>2015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45"/>
        <v>82.09</v>
      </c>
      <c r="Q987" s="14">
        <f t="shared" si="46"/>
        <v>42339.967708333337</v>
      </c>
      <c r="S987">
        <f t="shared" si="47"/>
        <v>2015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45"/>
        <v>110.87</v>
      </c>
      <c r="Q988" s="14">
        <f t="shared" si="46"/>
        <v>42324.767361111109</v>
      </c>
      <c r="S988">
        <f t="shared" si="47"/>
        <v>2015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45"/>
        <v>161.22</v>
      </c>
      <c r="Q989" s="14">
        <f t="shared" si="46"/>
        <v>41773.294560185182</v>
      </c>
      <c r="S989">
        <f t="shared" si="47"/>
        <v>2014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45"/>
        <v>0</v>
      </c>
      <c r="Q990" s="14">
        <f t="shared" si="46"/>
        <v>42614.356770833328</v>
      </c>
      <c r="S990">
        <f t="shared" si="47"/>
        <v>2016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45"/>
        <v>52.41</v>
      </c>
      <c r="Q991" s="14">
        <f t="shared" si="46"/>
        <v>42611.933969907404</v>
      </c>
      <c r="S991">
        <f t="shared" si="47"/>
        <v>2016</v>
      </c>
    </row>
    <row r="992" spans="1:19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45"/>
        <v>13</v>
      </c>
      <c r="Q992" s="14">
        <f t="shared" si="46"/>
        <v>41855.784305555557</v>
      </c>
      <c r="S992">
        <f t="shared" si="47"/>
        <v>2014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45"/>
        <v>30.29</v>
      </c>
      <c r="Q993" s="14">
        <f t="shared" si="46"/>
        <v>42538.75680555556</v>
      </c>
      <c r="S993">
        <f t="shared" si="47"/>
        <v>2016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45"/>
        <v>116.75</v>
      </c>
      <c r="Q994" s="14">
        <f t="shared" si="46"/>
        <v>42437.924988425926</v>
      </c>
      <c r="S994">
        <f t="shared" si="47"/>
        <v>2016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45"/>
        <v>89.6</v>
      </c>
      <c r="Q995" s="14">
        <f t="shared" si="46"/>
        <v>42652.964907407411</v>
      </c>
      <c r="S995">
        <f t="shared" si="47"/>
        <v>2016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45"/>
        <v>424.45</v>
      </c>
      <c r="Q996" s="14">
        <f t="shared" si="46"/>
        <v>41921.263078703705</v>
      </c>
      <c r="S996">
        <f t="shared" si="47"/>
        <v>2014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45"/>
        <v>80.67</v>
      </c>
      <c r="Q997" s="14">
        <f t="shared" si="46"/>
        <v>41947.940740740742</v>
      </c>
      <c r="S997">
        <f t="shared" si="47"/>
        <v>2014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45"/>
        <v>13</v>
      </c>
      <c r="Q998" s="14">
        <f t="shared" si="46"/>
        <v>41817.866435185184</v>
      </c>
      <c r="S998">
        <f t="shared" si="47"/>
        <v>2014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45"/>
        <v>8.1300000000000008</v>
      </c>
      <c r="Q999" s="14">
        <f t="shared" si="46"/>
        <v>41941.10297453704</v>
      </c>
      <c r="S999">
        <f t="shared" si="47"/>
        <v>2014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45"/>
        <v>153.43</v>
      </c>
      <c r="Q1000" s="14">
        <f t="shared" si="46"/>
        <v>42282.168993055559</v>
      </c>
      <c r="S1000">
        <f t="shared" si="47"/>
        <v>2015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45"/>
        <v>292.08</v>
      </c>
      <c r="Q1001" s="14">
        <f t="shared" si="46"/>
        <v>41926.29965277778</v>
      </c>
      <c r="S1001">
        <f t="shared" si="47"/>
        <v>2014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45"/>
        <v>3304</v>
      </c>
      <c r="Q1002" s="14">
        <f t="shared" si="46"/>
        <v>42749.059722222228</v>
      </c>
      <c r="S1002">
        <f t="shared" si="47"/>
        <v>2017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45"/>
        <v>1300</v>
      </c>
      <c r="Q1003" s="14">
        <f t="shared" si="46"/>
        <v>42720.720057870371</v>
      </c>
      <c r="S1003">
        <f t="shared" si="47"/>
        <v>2016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45"/>
        <v>134.55000000000001</v>
      </c>
      <c r="Q1004" s="14">
        <f t="shared" si="46"/>
        <v>42325.684189814812</v>
      </c>
      <c r="S1004">
        <f t="shared" si="47"/>
        <v>2015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45"/>
        <v>214.07</v>
      </c>
      <c r="Q1005" s="14">
        <f t="shared" si="46"/>
        <v>42780.709039351852</v>
      </c>
      <c r="S1005">
        <f t="shared" si="47"/>
        <v>2017</v>
      </c>
    </row>
    <row r="1006" spans="1:19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45"/>
        <v>216.34</v>
      </c>
      <c r="Q1006" s="14">
        <f t="shared" si="46"/>
        <v>42388.708645833336</v>
      </c>
      <c r="S1006">
        <f t="shared" si="47"/>
        <v>2016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45"/>
        <v>932.31</v>
      </c>
      <c r="Q1007" s="14">
        <f t="shared" si="46"/>
        <v>42276.624803240738</v>
      </c>
      <c r="S1007">
        <f t="shared" si="47"/>
        <v>2015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45"/>
        <v>29.25</v>
      </c>
      <c r="Q1008" s="14">
        <f t="shared" si="46"/>
        <v>41977.040185185186</v>
      </c>
      <c r="S1008">
        <f t="shared" si="47"/>
        <v>2014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45"/>
        <v>174.95</v>
      </c>
      <c r="Q1009" s="14">
        <f t="shared" si="46"/>
        <v>42676.583599537036</v>
      </c>
      <c r="S1009">
        <f t="shared" si="47"/>
        <v>2016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45"/>
        <v>250</v>
      </c>
      <c r="Q1010" s="14">
        <f t="shared" si="46"/>
        <v>42702.809201388889</v>
      </c>
      <c r="S1010">
        <f t="shared" si="47"/>
        <v>2016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45"/>
        <v>65</v>
      </c>
      <c r="Q1011" s="14">
        <f t="shared" si="46"/>
        <v>42510.604699074072</v>
      </c>
      <c r="S1011">
        <f t="shared" si="47"/>
        <v>2016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45"/>
        <v>55</v>
      </c>
      <c r="Q1012" s="14">
        <f t="shared" si="46"/>
        <v>42561.829421296294</v>
      </c>
      <c r="S1012">
        <f t="shared" si="47"/>
        <v>2016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45"/>
        <v>75</v>
      </c>
      <c r="Q1013" s="14">
        <f t="shared" si="46"/>
        <v>41946.898090277777</v>
      </c>
      <c r="S1013">
        <f t="shared" si="47"/>
        <v>2014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45"/>
        <v>1389.36</v>
      </c>
      <c r="Q1014" s="14">
        <f t="shared" si="46"/>
        <v>42714.440416666665</v>
      </c>
      <c r="S1014">
        <f t="shared" si="47"/>
        <v>2016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45"/>
        <v>95.91</v>
      </c>
      <c r="Q1015" s="14">
        <f t="shared" si="46"/>
        <v>42339.833981481483</v>
      </c>
      <c r="S1015">
        <f t="shared" si="47"/>
        <v>2015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45"/>
        <v>191.25</v>
      </c>
      <c r="Q1016" s="14">
        <f t="shared" si="46"/>
        <v>41955.002488425926</v>
      </c>
      <c r="S1016">
        <f t="shared" si="47"/>
        <v>2014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45"/>
        <v>40</v>
      </c>
      <c r="Q1017" s="14">
        <f t="shared" si="46"/>
        <v>42303.878414351857</v>
      </c>
      <c r="S1017">
        <f t="shared" si="47"/>
        <v>2015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45"/>
        <v>74.790000000000006</v>
      </c>
      <c r="Q1018" s="14">
        <f t="shared" si="46"/>
        <v>42422.107129629629</v>
      </c>
      <c r="S1018">
        <f t="shared" si="47"/>
        <v>2016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45"/>
        <v>161.12</v>
      </c>
      <c r="Q1019" s="14">
        <f t="shared" si="46"/>
        <v>42289.675173611111</v>
      </c>
      <c r="S1019">
        <f t="shared" si="47"/>
        <v>2015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45"/>
        <v>88.71</v>
      </c>
      <c r="Q1020" s="14">
        <f t="shared" si="46"/>
        <v>42535.492280092592</v>
      </c>
      <c r="S1020">
        <f t="shared" si="47"/>
        <v>2016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45"/>
        <v>53.25</v>
      </c>
      <c r="Q1021" s="14">
        <f t="shared" si="46"/>
        <v>42009.973946759259</v>
      </c>
      <c r="S1021">
        <f t="shared" si="47"/>
        <v>2015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45"/>
        <v>106.2</v>
      </c>
      <c r="Q1022" s="14">
        <f t="shared" si="46"/>
        <v>42127.069548611107</v>
      </c>
      <c r="S1022">
        <f t="shared" si="47"/>
        <v>2015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45"/>
        <v>22.08</v>
      </c>
      <c r="Q1023" s="14">
        <f t="shared" si="46"/>
        <v>42271.251979166671</v>
      </c>
      <c r="S1023">
        <f t="shared" si="47"/>
        <v>2015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45"/>
        <v>31.05</v>
      </c>
      <c r="Q1024" s="14">
        <f t="shared" si="46"/>
        <v>42111.646724537044</v>
      </c>
      <c r="S1024">
        <f t="shared" si="47"/>
        <v>2015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45"/>
        <v>36.21</v>
      </c>
      <c r="Q1025" s="14">
        <f t="shared" si="46"/>
        <v>42145.919687500005</v>
      </c>
      <c r="S1025">
        <f t="shared" si="47"/>
        <v>2015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si="45"/>
        <v>388.98</v>
      </c>
      <c r="Q1026" s="14">
        <f t="shared" si="46"/>
        <v>42370.580590277779</v>
      </c>
      <c r="S1026">
        <f t="shared" si="47"/>
        <v>2016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ref="P1027:P1090" si="48">IFERROR(ROUND(E1027/L1027,2),0)</f>
        <v>71.849999999999994</v>
      </c>
      <c r="Q1027" s="14">
        <f t="shared" ref="Q1027:Q1090" si="49">(((J1027/60)/60)/24)+DATE(1970,1,1)</f>
        <v>42049.833761574075</v>
      </c>
      <c r="S1027">
        <f t="shared" ref="S1027:S1090" si="50">YEAR(Q1027)</f>
        <v>2015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48"/>
        <v>57.38</v>
      </c>
      <c r="Q1028" s="14">
        <f t="shared" si="49"/>
        <v>42426.407592592594</v>
      </c>
      <c r="S1028">
        <f t="shared" si="50"/>
        <v>2016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48"/>
        <v>69.67</v>
      </c>
      <c r="Q1029" s="14">
        <f t="shared" si="49"/>
        <v>41905.034108796295</v>
      </c>
      <c r="S1029">
        <f t="shared" si="50"/>
        <v>2014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48"/>
        <v>45.99</v>
      </c>
      <c r="Q1030" s="14">
        <f t="shared" si="49"/>
        <v>42755.627372685187</v>
      </c>
      <c r="S1030">
        <f t="shared" si="50"/>
        <v>2017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48"/>
        <v>79.260000000000005</v>
      </c>
      <c r="Q1031" s="14">
        <f t="shared" si="49"/>
        <v>42044.711886574078</v>
      </c>
      <c r="S1031">
        <f t="shared" si="50"/>
        <v>2015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48"/>
        <v>43.03</v>
      </c>
      <c r="Q1032" s="14">
        <f t="shared" si="49"/>
        <v>42611.483206018514</v>
      </c>
      <c r="S1032">
        <f t="shared" si="50"/>
        <v>2016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48"/>
        <v>108.48</v>
      </c>
      <c r="Q1033" s="14">
        <f t="shared" si="49"/>
        <v>42324.764004629629</v>
      </c>
      <c r="S1033">
        <f t="shared" si="50"/>
        <v>2015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48"/>
        <v>61.03</v>
      </c>
      <c r="Q1034" s="14">
        <f t="shared" si="49"/>
        <v>42514.666956018518</v>
      </c>
      <c r="S1034">
        <f t="shared" si="50"/>
        <v>2016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48"/>
        <v>50.59</v>
      </c>
      <c r="Q1035" s="14">
        <f t="shared" si="49"/>
        <v>42688.732407407413</v>
      </c>
      <c r="S1035">
        <f t="shared" si="50"/>
        <v>2016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48"/>
        <v>39.159999999999997</v>
      </c>
      <c r="Q1036" s="14">
        <f t="shared" si="49"/>
        <v>42555.166712962964</v>
      </c>
      <c r="S1036">
        <f t="shared" si="50"/>
        <v>2016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48"/>
        <v>65.16</v>
      </c>
      <c r="Q1037" s="14">
        <f t="shared" si="49"/>
        <v>42016.641435185185</v>
      </c>
      <c r="S1037">
        <f t="shared" si="50"/>
        <v>2015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48"/>
        <v>23.96</v>
      </c>
      <c r="Q1038" s="14">
        <f t="shared" si="49"/>
        <v>41249.448958333334</v>
      </c>
      <c r="S1038">
        <f t="shared" si="50"/>
        <v>2012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48"/>
        <v>48.62</v>
      </c>
      <c r="Q1039" s="14">
        <f t="shared" si="49"/>
        <v>42119.822476851856</v>
      </c>
      <c r="S1039">
        <f t="shared" si="50"/>
        <v>2015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48"/>
        <v>35.74</v>
      </c>
      <c r="Q1040" s="14">
        <f t="shared" si="49"/>
        <v>42418.231747685189</v>
      </c>
      <c r="S1040">
        <f t="shared" si="50"/>
        <v>2016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48"/>
        <v>21.37</v>
      </c>
      <c r="Q1041" s="14">
        <f t="shared" si="49"/>
        <v>42692.109328703707</v>
      </c>
      <c r="S1041">
        <f t="shared" si="50"/>
        <v>2016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48"/>
        <v>250</v>
      </c>
      <c r="Q1042" s="14">
        <f t="shared" si="49"/>
        <v>42579.708437499998</v>
      </c>
      <c r="S1042">
        <f t="shared" si="50"/>
        <v>2016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48"/>
        <v>0</v>
      </c>
      <c r="Q1043" s="14">
        <f t="shared" si="49"/>
        <v>41831.060092592597</v>
      </c>
      <c r="S1043">
        <f t="shared" si="50"/>
        <v>2014</v>
      </c>
    </row>
    <row r="1044" spans="1:19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48"/>
        <v>10</v>
      </c>
      <c r="Q1044" s="14">
        <f t="shared" si="49"/>
        <v>41851.696157407408</v>
      </c>
      <c r="S1044">
        <f t="shared" si="50"/>
        <v>2014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48"/>
        <v>29.24</v>
      </c>
      <c r="Q1045" s="14">
        <f t="shared" si="49"/>
        <v>42114.252951388888</v>
      </c>
      <c r="S1045">
        <f t="shared" si="50"/>
        <v>2015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48"/>
        <v>3</v>
      </c>
      <c r="Q1046" s="14">
        <f t="shared" si="49"/>
        <v>42011.925937499997</v>
      </c>
      <c r="S1046">
        <f t="shared" si="50"/>
        <v>2015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48"/>
        <v>33.25</v>
      </c>
      <c r="Q1047" s="14">
        <f t="shared" si="49"/>
        <v>41844.874421296299</v>
      </c>
      <c r="S1047">
        <f t="shared" si="50"/>
        <v>2014</v>
      </c>
    </row>
    <row r="1048" spans="1:19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48"/>
        <v>0</v>
      </c>
      <c r="Q1048" s="14">
        <f t="shared" si="49"/>
        <v>42319.851388888885</v>
      </c>
      <c r="S1048">
        <f t="shared" si="50"/>
        <v>2015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48"/>
        <v>1</v>
      </c>
      <c r="Q1049" s="14">
        <f t="shared" si="49"/>
        <v>41918.818460648145</v>
      </c>
      <c r="S1049">
        <f t="shared" si="50"/>
        <v>2014</v>
      </c>
    </row>
    <row r="1050" spans="1:19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48"/>
        <v>53</v>
      </c>
      <c r="Q1050" s="14">
        <f t="shared" si="49"/>
        <v>42598.053113425922</v>
      </c>
      <c r="S1050">
        <f t="shared" si="50"/>
        <v>2016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48"/>
        <v>0</v>
      </c>
      <c r="Q1051" s="14">
        <f t="shared" si="49"/>
        <v>42382.431076388893</v>
      </c>
      <c r="S1051">
        <f t="shared" si="50"/>
        <v>2016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48"/>
        <v>0</v>
      </c>
      <c r="Q1052" s="14">
        <f t="shared" si="49"/>
        <v>42231.7971875</v>
      </c>
      <c r="S1052">
        <f t="shared" si="50"/>
        <v>2015</v>
      </c>
    </row>
    <row r="1053" spans="1:19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48"/>
        <v>0</v>
      </c>
      <c r="Q1053" s="14">
        <f t="shared" si="49"/>
        <v>41850.014178240745</v>
      </c>
      <c r="S1053">
        <f t="shared" si="50"/>
        <v>2014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48"/>
        <v>0</v>
      </c>
      <c r="Q1054" s="14">
        <f t="shared" si="49"/>
        <v>42483.797395833331</v>
      </c>
      <c r="S1054">
        <f t="shared" si="50"/>
        <v>2016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48"/>
        <v>15</v>
      </c>
      <c r="Q1055" s="14">
        <f t="shared" si="49"/>
        <v>42775.172824074078</v>
      </c>
      <c r="S1055">
        <f t="shared" si="50"/>
        <v>2017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48"/>
        <v>0</v>
      </c>
      <c r="Q1056" s="14">
        <f t="shared" si="49"/>
        <v>41831.851840277777</v>
      </c>
      <c r="S1056">
        <f t="shared" si="50"/>
        <v>2014</v>
      </c>
    </row>
    <row r="1057" spans="1:19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48"/>
        <v>0</v>
      </c>
      <c r="Q1057" s="14">
        <f t="shared" si="49"/>
        <v>42406.992418981477</v>
      </c>
      <c r="S1057">
        <f t="shared" si="50"/>
        <v>2016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48"/>
        <v>0</v>
      </c>
      <c r="Q1058" s="14">
        <f t="shared" si="49"/>
        <v>42058.719641203701</v>
      </c>
      <c r="S1058">
        <f t="shared" si="50"/>
        <v>2015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48"/>
        <v>0</v>
      </c>
      <c r="Q1059" s="14">
        <f t="shared" si="49"/>
        <v>42678.871331018512</v>
      </c>
      <c r="S1059">
        <f t="shared" si="50"/>
        <v>2016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48"/>
        <v>0</v>
      </c>
      <c r="Q1060" s="14">
        <f t="shared" si="49"/>
        <v>42047.900960648149</v>
      </c>
      <c r="S1060">
        <f t="shared" si="50"/>
        <v>2015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48"/>
        <v>0</v>
      </c>
      <c r="Q1061" s="14">
        <f t="shared" si="49"/>
        <v>42046.79</v>
      </c>
      <c r="S1061">
        <f t="shared" si="50"/>
        <v>2015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48"/>
        <v>50</v>
      </c>
      <c r="Q1062" s="14">
        <f t="shared" si="49"/>
        <v>42079.913113425922</v>
      </c>
      <c r="S1062">
        <f t="shared" si="50"/>
        <v>2015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48"/>
        <v>0</v>
      </c>
      <c r="Q1063" s="14">
        <f t="shared" si="49"/>
        <v>42432.276712962965</v>
      </c>
      <c r="S1063">
        <f t="shared" si="50"/>
        <v>2016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48"/>
        <v>47.5</v>
      </c>
      <c r="Q1064" s="14">
        <f t="shared" si="49"/>
        <v>42556.807187500002</v>
      </c>
      <c r="S1064">
        <f t="shared" si="50"/>
        <v>2016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48"/>
        <v>0</v>
      </c>
      <c r="Q1065" s="14">
        <f t="shared" si="49"/>
        <v>42583.030810185184</v>
      </c>
      <c r="S1065">
        <f t="shared" si="50"/>
        <v>2016</v>
      </c>
    </row>
    <row r="1066" spans="1:19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48"/>
        <v>65.67</v>
      </c>
      <c r="Q1066" s="14">
        <f t="shared" si="49"/>
        <v>41417.228043981479</v>
      </c>
      <c r="S1066">
        <f t="shared" si="50"/>
        <v>2013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48"/>
        <v>16.2</v>
      </c>
      <c r="Q1067" s="14">
        <f t="shared" si="49"/>
        <v>41661.381041666667</v>
      </c>
      <c r="S1067">
        <f t="shared" si="50"/>
        <v>2014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48"/>
        <v>34.130000000000003</v>
      </c>
      <c r="Q1068" s="14">
        <f t="shared" si="49"/>
        <v>41445.962754629632</v>
      </c>
      <c r="S1068">
        <f t="shared" si="50"/>
        <v>2013</v>
      </c>
    </row>
    <row r="1069" spans="1:19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48"/>
        <v>13</v>
      </c>
      <c r="Q1069" s="14">
        <f t="shared" si="49"/>
        <v>41599.855682870373</v>
      </c>
      <c r="S1069">
        <f t="shared" si="50"/>
        <v>2013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48"/>
        <v>11.25</v>
      </c>
      <c r="Q1070" s="14">
        <f t="shared" si="49"/>
        <v>42440.371111111104</v>
      </c>
      <c r="S1070">
        <f t="shared" si="50"/>
        <v>2016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48"/>
        <v>40.479999999999997</v>
      </c>
      <c r="Q1071" s="14">
        <f t="shared" si="49"/>
        <v>41572.229849537034</v>
      </c>
      <c r="S1071">
        <f t="shared" si="50"/>
        <v>2013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48"/>
        <v>35</v>
      </c>
      <c r="Q1072" s="14">
        <f t="shared" si="49"/>
        <v>41163.011828703704</v>
      </c>
      <c r="S1072">
        <f t="shared" si="50"/>
        <v>2012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48"/>
        <v>0</v>
      </c>
      <c r="Q1073" s="14">
        <f t="shared" si="49"/>
        <v>42295.753391203703</v>
      </c>
      <c r="S1073">
        <f t="shared" si="50"/>
        <v>2015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48"/>
        <v>12.75</v>
      </c>
      <c r="Q1074" s="14">
        <f t="shared" si="49"/>
        <v>41645.832141203704</v>
      </c>
      <c r="S1074">
        <f t="shared" si="50"/>
        <v>2014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48"/>
        <v>10</v>
      </c>
      <c r="Q1075" s="14">
        <f t="shared" si="49"/>
        <v>40802.964594907404</v>
      </c>
      <c r="S1075">
        <f t="shared" si="50"/>
        <v>2011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48"/>
        <v>113.57</v>
      </c>
      <c r="Q1076" s="14">
        <f t="shared" si="49"/>
        <v>41613.172974537039</v>
      </c>
      <c r="S1076">
        <f t="shared" si="50"/>
        <v>2013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48"/>
        <v>15</v>
      </c>
      <c r="Q1077" s="14">
        <f t="shared" si="49"/>
        <v>41005.904120370367</v>
      </c>
      <c r="S1077">
        <f t="shared" si="50"/>
        <v>2012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48"/>
        <v>48.28</v>
      </c>
      <c r="Q1078" s="14">
        <f t="shared" si="49"/>
        <v>41838.377893518518</v>
      </c>
      <c r="S1078">
        <f t="shared" si="50"/>
        <v>2014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48"/>
        <v>43.98</v>
      </c>
      <c r="Q1079" s="14">
        <f t="shared" si="49"/>
        <v>42353.16679398148</v>
      </c>
      <c r="S1079">
        <f t="shared" si="50"/>
        <v>2015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48"/>
        <v>9</v>
      </c>
      <c r="Q1080" s="14">
        <f t="shared" si="49"/>
        <v>40701.195844907408</v>
      </c>
      <c r="S1080">
        <f t="shared" si="50"/>
        <v>2011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48"/>
        <v>37.67</v>
      </c>
      <c r="Q1081" s="14">
        <f t="shared" si="49"/>
        <v>42479.566388888896</v>
      </c>
      <c r="S1081">
        <f t="shared" si="50"/>
        <v>2016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48"/>
        <v>18.579999999999998</v>
      </c>
      <c r="Q1082" s="14">
        <f t="shared" si="49"/>
        <v>41740.138113425928</v>
      </c>
      <c r="S1082">
        <f t="shared" si="50"/>
        <v>2014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48"/>
        <v>3</v>
      </c>
      <c r="Q1083" s="14">
        <f t="shared" si="49"/>
        <v>42002.926990740743</v>
      </c>
      <c r="S1083">
        <f t="shared" si="50"/>
        <v>2014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48"/>
        <v>18.670000000000002</v>
      </c>
      <c r="Q1084" s="14">
        <f t="shared" si="49"/>
        <v>41101.906111111115</v>
      </c>
      <c r="S1084">
        <f t="shared" si="50"/>
        <v>2012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48"/>
        <v>410</v>
      </c>
      <c r="Q1085" s="14">
        <f t="shared" si="49"/>
        <v>41793.659525462965</v>
      </c>
      <c r="S1085">
        <f t="shared" si="50"/>
        <v>2014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48"/>
        <v>0</v>
      </c>
      <c r="Q1086" s="14">
        <f t="shared" si="49"/>
        <v>41829.912083333329</v>
      </c>
      <c r="S1086">
        <f t="shared" si="50"/>
        <v>2014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48"/>
        <v>114</v>
      </c>
      <c r="Q1087" s="14">
        <f t="shared" si="49"/>
        <v>42413.671006944445</v>
      </c>
      <c r="S1087">
        <f t="shared" si="50"/>
        <v>2016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48"/>
        <v>7.5</v>
      </c>
      <c r="Q1088" s="14">
        <f t="shared" si="49"/>
        <v>41845.866793981484</v>
      </c>
      <c r="S1088">
        <f t="shared" si="50"/>
        <v>2014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48"/>
        <v>0</v>
      </c>
      <c r="Q1089" s="14">
        <f t="shared" si="49"/>
        <v>41775.713969907411</v>
      </c>
      <c r="S1089">
        <f t="shared" si="50"/>
        <v>2014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si="48"/>
        <v>43.42</v>
      </c>
      <c r="Q1090" s="14">
        <f t="shared" si="49"/>
        <v>41723.799386574072</v>
      </c>
      <c r="S1090">
        <f t="shared" si="50"/>
        <v>2014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ref="P1091:P1154" si="51">IFERROR(ROUND(E1091/L1091,2),0)</f>
        <v>23.96</v>
      </c>
      <c r="Q1091" s="14">
        <f t="shared" ref="Q1091:Q1154" si="52">(((J1091/60)/60)/24)+DATE(1970,1,1)</f>
        <v>42151.189525462964</v>
      </c>
      <c r="S1091">
        <f t="shared" ref="S1091:S1154" si="53">YEAR(Q1091)</f>
        <v>2015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51"/>
        <v>5</v>
      </c>
      <c r="Q1092" s="14">
        <f t="shared" si="52"/>
        <v>42123.185798611114</v>
      </c>
      <c r="S1092">
        <f t="shared" si="53"/>
        <v>2015</v>
      </c>
    </row>
    <row r="1093" spans="1:19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51"/>
        <v>12.5</v>
      </c>
      <c r="Q1093" s="14">
        <f t="shared" si="52"/>
        <v>42440.820277777777</v>
      </c>
      <c r="S1093">
        <f t="shared" si="53"/>
        <v>2016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51"/>
        <v>3</v>
      </c>
      <c r="Q1094" s="14">
        <f t="shared" si="52"/>
        <v>41250.025902777779</v>
      </c>
      <c r="S1094">
        <f t="shared" si="53"/>
        <v>2012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51"/>
        <v>10.56</v>
      </c>
      <c r="Q1095" s="14">
        <f t="shared" si="52"/>
        <v>42396.973807870367</v>
      </c>
      <c r="S1095">
        <f t="shared" si="53"/>
        <v>2016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51"/>
        <v>122</v>
      </c>
      <c r="Q1096" s="14">
        <f t="shared" si="52"/>
        <v>40795.713344907403</v>
      </c>
      <c r="S1096">
        <f t="shared" si="53"/>
        <v>2011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51"/>
        <v>267.81</v>
      </c>
      <c r="Q1097" s="14">
        <f t="shared" si="52"/>
        <v>41486.537268518521</v>
      </c>
      <c r="S1097">
        <f t="shared" si="53"/>
        <v>2013</v>
      </c>
    </row>
    <row r="1098" spans="1:19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51"/>
        <v>74.209999999999994</v>
      </c>
      <c r="Q1098" s="14">
        <f t="shared" si="52"/>
        <v>41885.51798611111</v>
      </c>
      <c r="S1098">
        <f t="shared" si="53"/>
        <v>2014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51"/>
        <v>6.71</v>
      </c>
      <c r="Q1099" s="14">
        <f t="shared" si="52"/>
        <v>41660.792557870373</v>
      </c>
      <c r="S1099">
        <f t="shared" si="53"/>
        <v>2014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51"/>
        <v>81.95</v>
      </c>
      <c r="Q1100" s="14">
        <f t="shared" si="52"/>
        <v>41712.762673611112</v>
      </c>
      <c r="S1100">
        <f t="shared" si="53"/>
        <v>2014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51"/>
        <v>25</v>
      </c>
      <c r="Q1101" s="14">
        <f t="shared" si="52"/>
        <v>42107.836435185185</v>
      </c>
      <c r="S1101">
        <f t="shared" si="53"/>
        <v>2015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51"/>
        <v>10</v>
      </c>
      <c r="Q1102" s="14">
        <f t="shared" si="52"/>
        <v>42384.110775462963</v>
      </c>
      <c r="S1102">
        <f t="shared" si="53"/>
        <v>2016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51"/>
        <v>6.83</v>
      </c>
      <c r="Q1103" s="14">
        <f t="shared" si="52"/>
        <v>42538.77243055556</v>
      </c>
      <c r="S1103">
        <f t="shared" si="53"/>
        <v>2016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51"/>
        <v>17.71</v>
      </c>
      <c r="Q1104" s="14">
        <f t="shared" si="52"/>
        <v>41577.045428240745</v>
      </c>
      <c r="S1104">
        <f t="shared" si="53"/>
        <v>2013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51"/>
        <v>16.2</v>
      </c>
      <c r="Q1105" s="14">
        <f t="shared" si="52"/>
        <v>42479.22210648148</v>
      </c>
      <c r="S1105">
        <f t="shared" si="53"/>
        <v>2016</v>
      </c>
    </row>
    <row r="1106" spans="1:19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51"/>
        <v>80.3</v>
      </c>
      <c r="Q1106" s="14">
        <f t="shared" si="52"/>
        <v>41771.40996527778</v>
      </c>
      <c r="S1106">
        <f t="shared" si="53"/>
        <v>2014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51"/>
        <v>71.55</v>
      </c>
      <c r="Q1107" s="14">
        <f t="shared" si="52"/>
        <v>41692.135729166665</v>
      </c>
      <c r="S1107">
        <f t="shared" si="53"/>
        <v>2014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51"/>
        <v>23.57</v>
      </c>
      <c r="Q1108" s="14">
        <f t="shared" si="52"/>
        <v>40973.740451388891</v>
      </c>
      <c r="S1108">
        <f t="shared" si="53"/>
        <v>2012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51"/>
        <v>0</v>
      </c>
      <c r="Q1109" s="14">
        <f t="shared" si="52"/>
        <v>41813.861388888887</v>
      </c>
      <c r="S1109">
        <f t="shared" si="53"/>
        <v>2014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51"/>
        <v>34.880000000000003</v>
      </c>
      <c r="Q1110" s="14">
        <f t="shared" si="52"/>
        <v>40952.636979166666</v>
      </c>
      <c r="S1110">
        <f t="shared" si="53"/>
        <v>2012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51"/>
        <v>15</v>
      </c>
      <c r="Q1111" s="14">
        <f t="shared" si="52"/>
        <v>42662.752199074079</v>
      </c>
      <c r="S1111">
        <f t="shared" si="53"/>
        <v>2016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51"/>
        <v>23.18</v>
      </c>
      <c r="Q1112" s="14">
        <f t="shared" si="52"/>
        <v>41220.933124999996</v>
      </c>
      <c r="S1112">
        <f t="shared" si="53"/>
        <v>2012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51"/>
        <v>1</v>
      </c>
      <c r="Q1113" s="14">
        <f t="shared" si="52"/>
        <v>42347.203587962969</v>
      </c>
      <c r="S1113">
        <f t="shared" si="53"/>
        <v>2015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51"/>
        <v>100.23</v>
      </c>
      <c r="Q1114" s="14">
        <f t="shared" si="52"/>
        <v>41963.759386574078</v>
      </c>
      <c r="S1114">
        <f t="shared" si="53"/>
        <v>2014</v>
      </c>
    </row>
    <row r="1115" spans="1:19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51"/>
        <v>5</v>
      </c>
      <c r="Q1115" s="14">
        <f t="shared" si="52"/>
        <v>41835.977083333331</v>
      </c>
      <c r="S1115">
        <f t="shared" si="53"/>
        <v>2014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51"/>
        <v>3.33</v>
      </c>
      <c r="Q1116" s="14">
        <f t="shared" si="52"/>
        <v>41526.345914351856</v>
      </c>
      <c r="S1116">
        <f t="shared" si="53"/>
        <v>2013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51"/>
        <v>13.25</v>
      </c>
      <c r="Q1117" s="14">
        <f t="shared" si="52"/>
        <v>42429.695543981477</v>
      </c>
      <c r="S1117">
        <f t="shared" si="53"/>
        <v>2016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51"/>
        <v>17.850000000000001</v>
      </c>
      <c r="Q1118" s="14">
        <f t="shared" si="52"/>
        <v>41009.847314814811</v>
      </c>
      <c r="S1118">
        <f t="shared" si="53"/>
        <v>2012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51"/>
        <v>10.38</v>
      </c>
      <c r="Q1119" s="14">
        <f t="shared" si="52"/>
        <v>42333.598530092597</v>
      </c>
      <c r="S1119">
        <f t="shared" si="53"/>
        <v>2015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51"/>
        <v>36.33</v>
      </c>
      <c r="Q1120" s="14">
        <f t="shared" si="52"/>
        <v>41704.16642361111</v>
      </c>
      <c r="S1120">
        <f t="shared" si="53"/>
        <v>2014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51"/>
        <v>5</v>
      </c>
      <c r="Q1121" s="14">
        <f t="shared" si="52"/>
        <v>41722.792407407411</v>
      </c>
      <c r="S1121">
        <f t="shared" si="53"/>
        <v>2014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51"/>
        <v>0</v>
      </c>
      <c r="Q1122" s="14">
        <f t="shared" si="52"/>
        <v>40799.872685185182</v>
      </c>
      <c r="S1122">
        <f t="shared" si="53"/>
        <v>2011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51"/>
        <v>5.8</v>
      </c>
      <c r="Q1123" s="14">
        <f t="shared" si="52"/>
        <v>42412.934212962966</v>
      </c>
      <c r="S1123">
        <f t="shared" si="53"/>
        <v>2016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51"/>
        <v>0</v>
      </c>
      <c r="Q1124" s="14">
        <f t="shared" si="52"/>
        <v>41410.703993055555</v>
      </c>
      <c r="S1124">
        <f t="shared" si="53"/>
        <v>2013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51"/>
        <v>3.67</v>
      </c>
      <c r="Q1125" s="14">
        <f t="shared" si="52"/>
        <v>41718.5237037037</v>
      </c>
      <c r="S1125">
        <f t="shared" si="53"/>
        <v>2014</v>
      </c>
    </row>
    <row r="1126" spans="1:19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51"/>
        <v>60.71</v>
      </c>
      <c r="Q1126" s="14">
        <f t="shared" si="52"/>
        <v>42094.667256944449</v>
      </c>
      <c r="S1126">
        <f t="shared" si="53"/>
        <v>2015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51"/>
        <v>0</v>
      </c>
      <c r="Q1127" s="14">
        <f t="shared" si="52"/>
        <v>42212.624189814815</v>
      </c>
      <c r="S1127">
        <f t="shared" si="53"/>
        <v>2015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51"/>
        <v>5</v>
      </c>
      <c r="Q1128" s="14">
        <f t="shared" si="52"/>
        <v>42535.327476851846</v>
      </c>
      <c r="S1128">
        <f t="shared" si="53"/>
        <v>2016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51"/>
        <v>25.43</v>
      </c>
      <c r="Q1129" s="14">
        <f t="shared" si="52"/>
        <v>41926.854166666664</v>
      </c>
      <c r="S1129">
        <f t="shared" si="53"/>
        <v>2014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51"/>
        <v>1</v>
      </c>
      <c r="Q1130" s="14">
        <f t="shared" si="52"/>
        <v>41828.649502314816</v>
      </c>
      <c r="S1130">
        <f t="shared" si="53"/>
        <v>2014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51"/>
        <v>10.5</v>
      </c>
      <c r="Q1131" s="14">
        <f t="shared" si="52"/>
        <v>42496.264965277776</v>
      </c>
      <c r="S1131">
        <f t="shared" si="53"/>
        <v>2016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51"/>
        <v>3.67</v>
      </c>
      <c r="Q1132" s="14">
        <f t="shared" si="52"/>
        <v>41908.996527777781</v>
      </c>
      <c r="S1132">
        <f t="shared" si="53"/>
        <v>2014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51"/>
        <v>0</v>
      </c>
      <c r="Q1133" s="14">
        <f t="shared" si="52"/>
        <v>42332.908194444448</v>
      </c>
      <c r="S1133">
        <f t="shared" si="53"/>
        <v>2015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51"/>
        <v>110.62</v>
      </c>
      <c r="Q1134" s="14">
        <f t="shared" si="52"/>
        <v>42706.115405092598</v>
      </c>
      <c r="S1134">
        <f t="shared" si="53"/>
        <v>2016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51"/>
        <v>20</v>
      </c>
      <c r="Q1135" s="14">
        <f t="shared" si="52"/>
        <v>41821.407187500001</v>
      </c>
      <c r="S1135">
        <f t="shared" si="53"/>
        <v>2014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51"/>
        <v>1</v>
      </c>
      <c r="Q1136" s="14">
        <f t="shared" si="52"/>
        <v>41958.285046296296</v>
      </c>
      <c r="S1136">
        <f t="shared" si="53"/>
        <v>2014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51"/>
        <v>50</v>
      </c>
      <c r="Q1137" s="14">
        <f t="shared" si="52"/>
        <v>42558.989513888882</v>
      </c>
      <c r="S1137">
        <f t="shared" si="53"/>
        <v>2016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51"/>
        <v>45</v>
      </c>
      <c r="Q1138" s="14">
        <f t="shared" si="52"/>
        <v>42327.671631944439</v>
      </c>
      <c r="S1138">
        <f t="shared" si="53"/>
        <v>2015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51"/>
        <v>253.21</v>
      </c>
      <c r="Q1139" s="14">
        <f t="shared" si="52"/>
        <v>42453.819687499999</v>
      </c>
      <c r="S1139">
        <f t="shared" si="53"/>
        <v>2016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51"/>
        <v>31.25</v>
      </c>
      <c r="Q1140" s="14">
        <f t="shared" si="52"/>
        <v>42736.9066087963</v>
      </c>
      <c r="S1140">
        <f t="shared" si="53"/>
        <v>2017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51"/>
        <v>5</v>
      </c>
      <c r="Q1141" s="14">
        <f t="shared" si="52"/>
        <v>41975.347523148142</v>
      </c>
      <c r="S1141">
        <f t="shared" si="53"/>
        <v>2014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51"/>
        <v>0</v>
      </c>
      <c r="Q1142" s="14">
        <f t="shared" si="52"/>
        <v>42192.462048611109</v>
      </c>
      <c r="S1142">
        <f t="shared" si="53"/>
        <v>2015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51"/>
        <v>0</v>
      </c>
      <c r="Q1143" s="14">
        <f t="shared" si="52"/>
        <v>42164.699652777781</v>
      </c>
      <c r="S1143">
        <f t="shared" si="53"/>
        <v>2015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51"/>
        <v>0</v>
      </c>
      <c r="Q1144" s="14">
        <f t="shared" si="52"/>
        <v>42022.006099537044</v>
      </c>
      <c r="S1144">
        <f t="shared" si="53"/>
        <v>2015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51"/>
        <v>23.25</v>
      </c>
      <c r="Q1145" s="14">
        <f t="shared" si="52"/>
        <v>42325.19358796296</v>
      </c>
      <c r="S1145">
        <f t="shared" si="53"/>
        <v>2015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51"/>
        <v>0</v>
      </c>
      <c r="Q1146" s="14">
        <f t="shared" si="52"/>
        <v>42093.181944444441</v>
      </c>
      <c r="S1146">
        <f t="shared" si="53"/>
        <v>2015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51"/>
        <v>100</v>
      </c>
      <c r="Q1147" s="14">
        <f t="shared" si="52"/>
        <v>41854.747592592597</v>
      </c>
      <c r="S1147">
        <f t="shared" si="53"/>
        <v>2014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51"/>
        <v>44.17</v>
      </c>
      <c r="Q1148" s="14">
        <f t="shared" si="52"/>
        <v>41723.9533912037</v>
      </c>
      <c r="S1148">
        <f t="shared" si="53"/>
        <v>2014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51"/>
        <v>0</v>
      </c>
      <c r="Q1149" s="14">
        <f t="shared" si="52"/>
        <v>41871.972025462965</v>
      </c>
      <c r="S1149">
        <f t="shared" si="53"/>
        <v>2014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51"/>
        <v>24.33</v>
      </c>
      <c r="Q1150" s="14">
        <f t="shared" si="52"/>
        <v>42675.171076388884</v>
      </c>
      <c r="S1150">
        <f t="shared" si="53"/>
        <v>2016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51"/>
        <v>37.5</v>
      </c>
      <c r="Q1151" s="14">
        <f t="shared" si="52"/>
        <v>42507.71025462963</v>
      </c>
      <c r="S1151">
        <f t="shared" si="53"/>
        <v>2016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51"/>
        <v>42</v>
      </c>
      <c r="Q1152" s="14">
        <f t="shared" si="52"/>
        <v>42317.954571759255</v>
      </c>
      <c r="S1152">
        <f t="shared" si="53"/>
        <v>2015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51"/>
        <v>0</v>
      </c>
      <c r="Q1153" s="14">
        <f t="shared" si="52"/>
        <v>42224.102581018517</v>
      </c>
      <c r="S1153">
        <f t="shared" si="53"/>
        <v>2015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si="51"/>
        <v>60.73</v>
      </c>
      <c r="Q1154" s="14">
        <f t="shared" si="52"/>
        <v>42109.709629629629</v>
      </c>
      <c r="S1154">
        <f t="shared" si="53"/>
        <v>2015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ref="P1155:P1218" si="54">IFERROR(ROUND(E1155/L1155,2),0)</f>
        <v>50</v>
      </c>
      <c r="Q1155" s="14">
        <f t="shared" ref="Q1155:Q1218" si="55">(((J1155/60)/60)/24)+DATE(1970,1,1)</f>
        <v>42143.714178240742</v>
      </c>
      <c r="S1155">
        <f t="shared" ref="S1155:S1218" si="56">YEAR(Q1155)</f>
        <v>2015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54"/>
        <v>108.33</v>
      </c>
      <c r="Q1156" s="14">
        <f t="shared" si="55"/>
        <v>42223.108865740738</v>
      </c>
      <c r="S1156">
        <f t="shared" si="56"/>
        <v>2015</v>
      </c>
    </row>
    <row r="1157" spans="1:19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54"/>
        <v>23.5</v>
      </c>
      <c r="Q1157" s="14">
        <f t="shared" si="55"/>
        <v>41835.763981481483</v>
      </c>
      <c r="S1157">
        <f t="shared" si="56"/>
        <v>2014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54"/>
        <v>0</v>
      </c>
      <c r="Q1158" s="14">
        <f t="shared" si="55"/>
        <v>42029.07131944444</v>
      </c>
      <c r="S1158">
        <f t="shared" si="56"/>
        <v>2015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54"/>
        <v>50.33</v>
      </c>
      <c r="Q1159" s="14">
        <f t="shared" si="55"/>
        <v>41918.628240740742</v>
      </c>
      <c r="S1159">
        <f t="shared" si="56"/>
        <v>2014</v>
      </c>
    </row>
    <row r="1160" spans="1:19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54"/>
        <v>11.67</v>
      </c>
      <c r="Q1160" s="14">
        <f t="shared" si="55"/>
        <v>41952.09175925926</v>
      </c>
      <c r="S1160">
        <f t="shared" si="56"/>
        <v>2014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54"/>
        <v>0</v>
      </c>
      <c r="Q1161" s="14">
        <f t="shared" si="55"/>
        <v>42154.726446759261</v>
      </c>
      <c r="S1161">
        <f t="shared" si="56"/>
        <v>2015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54"/>
        <v>60.79</v>
      </c>
      <c r="Q1162" s="14">
        <f t="shared" si="55"/>
        <v>42061.154930555553</v>
      </c>
      <c r="S1162">
        <f t="shared" si="56"/>
        <v>2015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54"/>
        <v>0</v>
      </c>
      <c r="Q1163" s="14">
        <f t="shared" si="55"/>
        <v>42122.629502314812</v>
      </c>
      <c r="S1163">
        <f t="shared" si="56"/>
        <v>2015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54"/>
        <v>17.5</v>
      </c>
      <c r="Q1164" s="14">
        <f t="shared" si="55"/>
        <v>41876.683611111112</v>
      </c>
      <c r="S1164">
        <f t="shared" si="56"/>
        <v>2014</v>
      </c>
    </row>
    <row r="1165" spans="1:19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54"/>
        <v>0</v>
      </c>
      <c r="Q1165" s="14">
        <f t="shared" si="55"/>
        <v>41830.723611111112</v>
      </c>
      <c r="S1165">
        <f t="shared" si="56"/>
        <v>2014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54"/>
        <v>0</v>
      </c>
      <c r="Q1166" s="14">
        <f t="shared" si="55"/>
        <v>42509.724328703705</v>
      </c>
      <c r="S1166">
        <f t="shared" si="56"/>
        <v>2016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54"/>
        <v>82.82</v>
      </c>
      <c r="Q1167" s="14">
        <f t="shared" si="55"/>
        <v>41792.214467592588</v>
      </c>
      <c r="S1167">
        <f t="shared" si="56"/>
        <v>2014</v>
      </c>
    </row>
    <row r="1168" spans="1:19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54"/>
        <v>358.88</v>
      </c>
      <c r="Q1168" s="14">
        <f t="shared" si="55"/>
        <v>42150.485439814816</v>
      </c>
      <c r="S1168">
        <f t="shared" si="56"/>
        <v>2015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54"/>
        <v>61.19</v>
      </c>
      <c r="Q1169" s="14">
        <f t="shared" si="55"/>
        <v>41863.734895833331</v>
      </c>
      <c r="S1169">
        <f t="shared" si="56"/>
        <v>2014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54"/>
        <v>340</v>
      </c>
      <c r="Q1170" s="14">
        <f t="shared" si="55"/>
        <v>42605.053993055553</v>
      </c>
      <c r="S1170">
        <f t="shared" si="56"/>
        <v>2016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54"/>
        <v>5.67</v>
      </c>
      <c r="Q1171" s="14">
        <f t="shared" si="55"/>
        <v>42027.353738425925</v>
      </c>
      <c r="S1171">
        <f t="shared" si="56"/>
        <v>2015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54"/>
        <v>50</v>
      </c>
      <c r="Q1172" s="14">
        <f t="shared" si="55"/>
        <v>42124.893182870372</v>
      </c>
      <c r="S1172">
        <f t="shared" si="56"/>
        <v>2015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54"/>
        <v>25</v>
      </c>
      <c r="Q1173" s="14">
        <f t="shared" si="55"/>
        <v>41938.804710648146</v>
      </c>
      <c r="S1173">
        <f t="shared" si="56"/>
        <v>2014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54"/>
        <v>0</v>
      </c>
      <c r="Q1174" s="14">
        <f t="shared" si="55"/>
        <v>41841.682314814818</v>
      </c>
      <c r="S1174">
        <f t="shared" si="56"/>
        <v>2014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54"/>
        <v>30</v>
      </c>
      <c r="Q1175" s="14">
        <f t="shared" si="55"/>
        <v>42184.185844907406</v>
      </c>
      <c r="S1175">
        <f t="shared" si="56"/>
        <v>2015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54"/>
        <v>46.63</v>
      </c>
      <c r="Q1176" s="14">
        <f t="shared" si="55"/>
        <v>42468.84174768519</v>
      </c>
      <c r="S1176">
        <f t="shared" si="56"/>
        <v>2016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54"/>
        <v>65</v>
      </c>
      <c r="Q1177" s="14">
        <f t="shared" si="55"/>
        <v>42170.728460648148</v>
      </c>
      <c r="S1177">
        <f t="shared" si="56"/>
        <v>2015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54"/>
        <v>10</v>
      </c>
      <c r="Q1178" s="14">
        <f t="shared" si="55"/>
        <v>42746.019652777773</v>
      </c>
      <c r="S1178">
        <f t="shared" si="56"/>
        <v>2017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54"/>
        <v>0</v>
      </c>
      <c r="Q1179" s="14">
        <f t="shared" si="55"/>
        <v>41897.660833333335</v>
      </c>
      <c r="S1179">
        <f t="shared" si="56"/>
        <v>2014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54"/>
        <v>5</v>
      </c>
      <c r="Q1180" s="14">
        <f t="shared" si="55"/>
        <v>41837.905694444446</v>
      </c>
      <c r="S1180">
        <f t="shared" si="56"/>
        <v>2014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54"/>
        <v>640</v>
      </c>
      <c r="Q1181" s="14">
        <f t="shared" si="55"/>
        <v>42275.720219907409</v>
      </c>
      <c r="S1181">
        <f t="shared" si="56"/>
        <v>2015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54"/>
        <v>69.12</v>
      </c>
      <c r="Q1182" s="14">
        <f t="shared" si="55"/>
        <v>41781.806875000002</v>
      </c>
      <c r="S1182">
        <f t="shared" si="56"/>
        <v>2014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54"/>
        <v>1.33</v>
      </c>
      <c r="Q1183" s="14">
        <f t="shared" si="55"/>
        <v>42034.339363425926</v>
      </c>
      <c r="S1183">
        <f t="shared" si="56"/>
        <v>2015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54"/>
        <v>10.5</v>
      </c>
      <c r="Q1184" s="14">
        <f t="shared" si="55"/>
        <v>42728.827407407407</v>
      </c>
      <c r="S1184">
        <f t="shared" si="56"/>
        <v>2016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54"/>
        <v>33.33</v>
      </c>
      <c r="Q1185" s="14">
        <f t="shared" si="55"/>
        <v>42656.86137731481</v>
      </c>
      <c r="S1185">
        <f t="shared" si="56"/>
        <v>2016</v>
      </c>
    </row>
    <row r="1186" spans="1:19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54"/>
        <v>61.56</v>
      </c>
      <c r="Q1186" s="14">
        <f t="shared" si="55"/>
        <v>42741.599664351852</v>
      </c>
      <c r="S1186">
        <f t="shared" si="56"/>
        <v>2017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54"/>
        <v>118.74</v>
      </c>
      <c r="Q1187" s="14">
        <f t="shared" si="55"/>
        <v>42130.865150462967</v>
      </c>
      <c r="S1187">
        <f t="shared" si="56"/>
        <v>2015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54"/>
        <v>65.08</v>
      </c>
      <c r="Q1188" s="14">
        <f t="shared" si="55"/>
        <v>42123.86336805555</v>
      </c>
      <c r="S1188">
        <f t="shared" si="56"/>
        <v>2015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54"/>
        <v>130.16</v>
      </c>
      <c r="Q1189" s="14">
        <f t="shared" si="55"/>
        <v>42109.894942129627</v>
      </c>
      <c r="S1189">
        <f t="shared" si="56"/>
        <v>2015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54"/>
        <v>37.78</v>
      </c>
      <c r="Q1190" s="14">
        <f t="shared" si="55"/>
        <v>42711.700694444444</v>
      </c>
      <c r="S1190">
        <f t="shared" si="56"/>
        <v>2016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54"/>
        <v>112.79</v>
      </c>
      <c r="Q1191" s="14">
        <f t="shared" si="55"/>
        <v>42529.979108796295</v>
      </c>
      <c r="S1191">
        <f t="shared" si="56"/>
        <v>2016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54"/>
        <v>51.92</v>
      </c>
      <c r="Q1192" s="14">
        <f t="shared" si="55"/>
        <v>41852.665798611109</v>
      </c>
      <c r="S1192">
        <f t="shared" si="56"/>
        <v>2014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54"/>
        <v>89.24</v>
      </c>
      <c r="Q1193" s="14">
        <f t="shared" si="55"/>
        <v>42419.603703703702</v>
      </c>
      <c r="S1193">
        <f t="shared" si="56"/>
        <v>2016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54"/>
        <v>19.329999999999998</v>
      </c>
      <c r="Q1194" s="14">
        <f t="shared" si="55"/>
        <v>42747.506689814814</v>
      </c>
      <c r="S1194">
        <f t="shared" si="56"/>
        <v>2017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54"/>
        <v>79.97</v>
      </c>
      <c r="Q1195" s="14">
        <f t="shared" si="55"/>
        <v>42409.776076388895</v>
      </c>
      <c r="S1195">
        <f t="shared" si="56"/>
        <v>2016</v>
      </c>
    </row>
    <row r="1196" spans="1:19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54"/>
        <v>56.41</v>
      </c>
      <c r="Q1196" s="14">
        <f t="shared" si="55"/>
        <v>42072.488182870366</v>
      </c>
      <c r="S1196">
        <f t="shared" si="56"/>
        <v>2015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54"/>
        <v>79.41</v>
      </c>
      <c r="Q1197" s="14">
        <f t="shared" si="55"/>
        <v>42298.34783564815</v>
      </c>
      <c r="S1197">
        <f t="shared" si="56"/>
        <v>2015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54"/>
        <v>76.44</v>
      </c>
      <c r="Q1198" s="14">
        <f t="shared" si="55"/>
        <v>42326.818738425922</v>
      </c>
      <c r="S1198">
        <f t="shared" si="56"/>
        <v>2015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54"/>
        <v>121</v>
      </c>
      <c r="Q1199" s="14">
        <f t="shared" si="55"/>
        <v>42503.66474537037</v>
      </c>
      <c r="S1199">
        <f t="shared" si="56"/>
        <v>2016</v>
      </c>
    </row>
    <row r="1200" spans="1:19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54"/>
        <v>54.62</v>
      </c>
      <c r="Q1200" s="14">
        <f t="shared" si="55"/>
        <v>42333.619050925925</v>
      </c>
      <c r="S1200">
        <f t="shared" si="56"/>
        <v>2015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54"/>
        <v>299.22000000000003</v>
      </c>
      <c r="Q1201" s="14">
        <f t="shared" si="55"/>
        <v>42161.770833333328</v>
      </c>
      <c r="S1201">
        <f t="shared" si="56"/>
        <v>2015</v>
      </c>
    </row>
    <row r="1202" spans="1:19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54"/>
        <v>58.53</v>
      </c>
      <c r="Q1202" s="14">
        <f t="shared" si="55"/>
        <v>42089.477500000001</v>
      </c>
      <c r="S1202">
        <f t="shared" si="56"/>
        <v>2015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54"/>
        <v>55.37</v>
      </c>
      <c r="Q1203" s="14">
        <f t="shared" si="55"/>
        <v>42536.60701388889</v>
      </c>
      <c r="S1203">
        <f t="shared" si="56"/>
        <v>2016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54"/>
        <v>183.8</v>
      </c>
      <c r="Q1204" s="14">
        <f t="shared" si="55"/>
        <v>42152.288819444439</v>
      </c>
      <c r="S1204">
        <f t="shared" si="56"/>
        <v>2015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54"/>
        <v>165.35</v>
      </c>
      <c r="Q1205" s="14">
        <f t="shared" si="55"/>
        <v>42125.614895833336</v>
      </c>
      <c r="S1205">
        <f t="shared" si="56"/>
        <v>2015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54"/>
        <v>234.79</v>
      </c>
      <c r="Q1206" s="14">
        <f t="shared" si="55"/>
        <v>42297.748067129629</v>
      </c>
      <c r="S1206">
        <f t="shared" si="56"/>
        <v>2015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54"/>
        <v>211.48</v>
      </c>
      <c r="Q1207" s="14">
        <f t="shared" si="55"/>
        <v>42138.506377314814</v>
      </c>
      <c r="S1207">
        <f t="shared" si="56"/>
        <v>2015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54"/>
        <v>32.340000000000003</v>
      </c>
      <c r="Q1208" s="14">
        <f t="shared" si="55"/>
        <v>42772.776076388895</v>
      </c>
      <c r="S1208">
        <f t="shared" si="56"/>
        <v>2017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54"/>
        <v>123.38</v>
      </c>
      <c r="Q1209" s="14">
        <f t="shared" si="55"/>
        <v>42430.430243055554</v>
      </c>
      <c r="S1209">
        <f t="shared" si="56"/>
        <v>2016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54"/>
        <v>207.07</v>
      </c>
      <c r="Q1210" s="14">
        <f t="shared" si="55"/>
        <v>42423.709074074075</v>
      </c>
      <c r="S1210">
        <f t="shared" si="56"/>
        <v>2016</v>
      </c>
    </row>
    <row r="1211" spans="1:19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54"/>
        <v>138.26</v>
      </c>
      <c r="Q1211" s="14">
        <f t="shared" si="55"/>
        <v>42761.846122685187</v>
      </c>
      <c r="S1211">
        <f t="shared" si="56"/>
        <v>2017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54"/>
        <v>493.82</v>
      </c>
      <c r="Q1212" s="14">
        <f t="shared" si="55"/>
        <v>42132.941805555558</v>
      </c>
      <c r="S1212">
        <f t="shared" si="56"/>
        <v>2015</v>
      </c>
    </row>
    <row r="1213" spans="1:19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54"/>
        <v>168.5</v>
      </c>
      <c r="Q1213" s="14">
        <f t="shared" si="55"/>
        <v>42515.866446759261</v>
      </c>
      <c r="S1213">
        <f t="shared" si="56"/>
        <v>2016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54"/>
        <v>38.869999999999997</v>
      </c>
      <c r="Q1214" s="14">
        <f t="shared" si="55"/>
        <v>42318.950173611112</v>
      </c>
      <c r="S1214">
        <f t="shared" si="56"/>
        <v>2015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54"/>
        <v>61.53</v>
      </c>
      <c r="Q1215" s="14">
        <f t="shared" si="55"/>
        <v>42731.755787037036</v>
      </c>
      <c r="S1215">
        <f t="shared" si="56"/>
        <v>2016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54"/>
        <v>105.44</v>
      </c>
      <c r="Q1216" s="14">
        <f t="shared" si="55"/>
        <v>42104.840335648143</v>
      </c>
      <c r="S1216">
        <f t="shared" si="56"/>
        <v>2015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54"/>
        <v>71.59</v>
      </c>
      <c r="Q1217" s="14">
        <f t="shared" si="55"/>
        <v>41759.923101851848</v>
      </c>
      <c r="S1217">
        <f t="shared" si="56"/>
        <v>2014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si="54"/>
        <v>91.88</v>
      </c>
      <c r="Q1218" s="14">
        <f t="shared" si="55"/>
        <v>42247.616400462968</v>
      </c>
      <c r="S1218">
        <f t="shared" si="56"/>
        <v>2015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ref="P1219:P1282" si="57">IFERROR(ROUND(E1219/L1219,2),0)</f>
        <v>148.57</v>
      </c>
      <c r="Q1219" s="14">
        <f t="shared" ref="Q1219:Q1282" si="58">(((J1219/60)/60)/24)+DATE(1970,1,1)</f>
        <v>42535.809490740736</v>
      </c>
      <c r="S1219">
        <f t="shared" ref="S1219:S1282" si="59">YEAR(Q1219)</f>
        <v>2016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57"/>
        <v>174.21</v>
      </c>
      <c r="Q1220" s="14">
        <f t="shared" si="58"/>
        <v>42278.662037037036</v>
      </c>
      <c r="S1220">
        <f t="shared" si="59"/>
        <v>2015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57"/>
        <v>102.86</v>
      </c>
      <c r="Q1221" s="14">
        <f t="shared" si="58"/>
        <v>42633.461956018517</v>
      </c>
      <c r="S1221">
        <f t="shared" si="59"/>
        <v>2016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57"/>
        <v>111.18</v>
      </c>
      <c r="Q1222" s="14">
        <f t="shared" si="58"/>
        <v>42211.628611111111</v>
      </c>
      <c r="S1222">
        <f t="shared" si="59"/>
        <v>2015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57"/>
        <v>23.8</v>
      </c>
      <c r="Q1223" s="14">
        <f t="shared" si="58"/>
        <v>42680.47555555556</v>
      </c>
      <c r="S1223">
        <f t="shared" si="59"/>
        <v>2016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57"/>
        <v>81.27</v>
      </c>
      <c r="Q1224" s="14">
        <f t="shared" si="58"/>
        <v>42430.720451388886</v>
      </c>
      <c r="S1224">
        <f t="shared" si="59"/>
        <v>2016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57"/>
        <v>116.21</v>
      </c>
      <c r="Q1225" s="14">
        <f t="shared" si="58"/>
        <v>42654.177187499998</v>
      </c>
      <c r="S1225">
        <f t="shared" si="59"/>
        <v>2016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57"/>
        <v>58.89</v>
      </c>
      <c r="Q1226" s="14">
        <f t="shared" si="58"/>
        <v>41736.549791666665</v>
      </c>
      <c r="S1226">
        <f t="shared" si="59"/>
        <v>2014</v>
      </c>
    </row>
    <row r="1227" spans="1:19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57"/>
        <v>44</v>
      </c>
      <c r="Q1227" s="14">
        <f t="shared" si="58"/>
        <v>41509.905995370369</v>
      </c>
      <c r="S1227">
        <f t="shared" si="59"/>
        <v>2013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57"/>
        <v>48.43</v>
      </c>
      <c r="Q1228" s="14">
        <f t="shared" si="58"/>
        <v>41715.874780092592</v>
      </c>
      <c r="S1228">
        <f t="shared" si="59"/>
        <v>2014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57"/>
        <v>0</v>
      </c>
      <c r="Q1229" s="14">
        <f t="shared" si="58"/>
        <v>41827.919166666667</v>
      </c>
      <c r="S1229">
        <f t="shared" si="59"/>
        <v>2014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57"/>
        <v>61.04</v>
      </c>
      <c r="Q1230" s="14">
        <f t="shared" si="58"/>
        <v>40754.729259259257</v>
      </c>
      <c r="S1230">
        <f t="shared" si="59"/>
        <v>2011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57"/>
        <v>25</v>
      </c>
      <c r="Q1231" s="14">
        <f t="shared" si="58"/>
        <v>40985.459803240738</v>
      </c>
      <c r="S1231">
        <f t="shared" si="59"/>
        <v>2012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57"/>
        <v>0</v>
      </c>
      <c r="Q1232" s="14">
        <f t="shared" si="58"/>
        <v>40568.972569444442</v>
      </c>
      <c r="S1232">
        <f t="shared" si="59"/>
        <v>2011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57"/>
        <v>0</v>
      </c>
      <c r="Q1233" s="14">
        <f t="shared" si="58"/>
        <v>42193.941759259258</v>
      </c>
      <c r="S1233">
        <f t="shared" si="59"/>
        <v>2015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57"/>
        <v>40</v>
      </c>
      <c r="Q1234" s="14">
        <f t="shared" si="58"/>
        <v>41506.848032407412</v>
      </c>
      <c r="S1234">
        <f t="shared" si="59"/>
        <v>2013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57"/>
        <v>19.329999999999998</v>
      </c>
      <c r="Q1235" s="14">
        <f t="shared" si="58"/>
        <v>40939.948773148149</v>
      </c>
      <c r="S1235">
        <f t="shared" si="59"/>
        <v>2012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57"/>
        <v>0</v>
      </c>
      <c r="Q1236" s="14">
        <f t="shared" si="58"/>
        <v>42007.788680555561</v>
      </c>
      <c r="S1236">
        <f t="shared" si="59"/>
        <v>2015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57"/>
        <v>35</v>
      </c>
      <c r="Q1237" s="14">
        <f t="shared" si="58"/>
        <v>41583.135405092595</v>
      </c>
      <c r="S1237">
        <f t="shared" si="59"/>
        <v>2013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57"/>
        <v>0</v>
      </c>
      <c r="Q1238" s="14">
        <f t="shared" si="58"/>
        <v>41110.680138888885</v>
      </c>
      <c r="S1238">
        <f t="shared" si="59"/>
        <v>2012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57"/>
        <v>0</v>
      </c>
      <c r="Q1239" s="14">
        <f t="shared" si="58"/>
        <v>41125.283159722225</v>
      </c>
      <c r="S1239">
        <f t="shared" si="59"/>
        <v>2012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57"/>
        <v>59.33</v>
      </c>
      <c r="Q1240" s="14">
        <f t="shared" si="58"/>
        <v>40731.61037037037</v>
      </c>
      <c r="S1240">
        <f t="shared" si="59"/>
        <v>2011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57"/>
        <v>0</v>
      </c>
      <c r="Q1241" s="14">
        <f t="shared" si="58"/>
        <v>40883.962581018517</v>
      </c>
      <c r="S1241">
        <f t="shared" si="59"/>
        <v>2011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57"/>
        <v>30.13</v>
      </c>
      <c r="Q1242" s="14">
        <f t="shared" si="58"/>
        <v>41409.040011574078</v>
      </c>
      <c r="S1242">
        <f t="shared" si="59"/>
        <v>2013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57"/>
        <v>74.62</v>
      </c>
      <c r="Q1243" s="14">
        <f t="shared" si="58"/>
        <v>41923.837731481479</v>
      </c>
      <c r="S1243">
        <f t="shared" si="59"/>
        <v>2014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57"/>
        <v>5</v>
      </c>
      <c r="Q1244" s="14">
        <f t="shared" si="58"/>
        <v>40782.165532407409</v>
      </c>
      <c r="S1244">
        <f t="shared" si="59"/>
        <v>2011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57"/>
        <v>44.5</v>
      </c>
      <c r="Q1245" s="14">
        <f t="shared" si="58"/>
        <v>40671.879293981481</v>
      </c>
      <c r="S1245">
        <f t="shared" si="59"/>
        <v>2011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57"/>
        <v>46.13</v>
      </c>
      <c r="Q1246" s="14">
        <f t="shared" si="58"/>
        <v>41355.825497685182</v>
      </c>
      <c r="S1246">
        <f t="shared" si="59"/>
        <v>2013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57"/>
        <v>141.47</v>
      </c>
      <c r="Q1247" s="14">
        <f t="shared" si="58"/>
        <v>41774.599930555552</v>
      </c>
      <c r="S1247">
        <f t="shared" si="59"/>
        <v>2014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57"/>
        <v>75.48</v>
      </c>
      <c r="Q1248" s="14">
        <f t="shared" si="58"/>
        <v>40838.043391203704</v>
      </c>
      <c r="S1248">
        <f t="shared" si="59"/>
        <v>2011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57"/>
        <v>85.5</v>
      </c>
      <c r="Q1249" s="14">
        <f t="shared" si="58"/>
        <v>41370.292303240742</v>
      </c>
      <c r="S1249">
        <f t="shared" si="59"/>
        <v>2013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57"/>
        <v>64.25</v>
      </c>
      <c r="Q1250" s="14">
        <f t="shared" si="58"/>
        <v>41767.656863425924</v>
      </c>
      <c r="S1250">
        <f t="shared" si="59"/>
        <v>2014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57"/>
        <v>64.47</v>
      </c>
      <c r="Q1251" s="14">
        <f t="shared" si="58"/>
        <v>41067.74086805556</v>
      </c>
      <c r="S1251">
        <f t="shared" si="59"/>
        <v>2012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57"/>
        <v>118.2</v>
      </c>
      <c r="Q1252" s="14">
        <f t="shared" si="58"/>
        <v>41843.64271990741</v>
      </c>
      <c r="S1252">
        <f t="shared" si="59"/>
        <v>2014</v>
      </c>
    </row>
    <row r="1253" spans="1:19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57"/>
        <v>82.54</v>
      </c>
      <c r="Q1253" s="14">
        <f t="shared" si="58"/>
        <v>40751.814432870371</v>
      </c>
      <c r="S1253">
        <f t="shared" si="59"/>
        <v>2011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57"/>
        <v>34.17</v>
      </c>
      <c r="Q1254" s="14">
        <f t="shared" si="58"/>
        <v>41543.988067129627</v>
      </c>
      <c r="S1254">
        <f t="shared" si="59"/>
        <v>2013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57"/>
        <v>42.73</v>
      </c>
      <c r="Q1255" s="14">
        <f t="shared" si="58"/>
        <v>41855.783645833333</v>
      </c>
      <c r="S1255">
        <f t="shared" si="59"/>
        <v>2014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57"/>
        <v>94.49</v>
      </c>
      <c r="Q1256" s="14">
        <f t="shared" si="58"/>
        <v>40487.621365740742</v>
      </c>
      <c r="S1256">
        <f t="shared" si="59"/>
        <v>2010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57"/>
        <v>55.7</v>
      </c>
      <c r="Q1257" s="14">
        <f t="shared" si="58"/>
        <v>41579.845509259263</v>
      </c>
      <c r="S1257">
        <f t="shared" si="59"/>
        <v>2013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57"/>
        <v>98.03</v>
      </c>
      <c r="Q1258" s="14">
        <f t="shared" si="58"/>
        <v>40921.919340277782</v>
      </c>
      <c r="S1258">
        <f t="shared" si="59"/>
        <v>2012</v>
      </c>
    </row>
    <row r="1259" spans="1:19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57"/>
        <v>92.1</v>
      </c>
      <c r="Q1259" s="14">
        <f t="shared" si="58"/>
        <v>40587.085532407407</v>
      </c>
      <c r="S1259">
        <f t="shared" si="59"/>
        <v>2011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57"/>
        <v>38.18</v>
      </c>
      <c r="Q1260" s="14">
        <f t="shared" si="58"/>
        <v>41487.611250000002</v>
      </c>
      <c r="S1260">
        <f t="shared" si="59"/>
        <v>2013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57"/>
        <v>27.15</v>
      </c>
      <c r="Q1261" s="14">
        <f t="shared" si="58"/>
        <v>41766.970648148148</v>
      </c>
      <c r="S1261">
        <f t="shared" si="59"/>
        <v>2014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57"/>
        <v>50.69</v>
      </c>
      <c r="Q1262" s="14">
        <f t="shared" si="58"/>
        <v>41666.842824074076</v>
      </c>
      <c r="S1262">
        <f t="shared" si="59"/>
        <v>2014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57"/>
        <v>38.94</v>
      </c>
      <c r="Q1263" s="14">
        <f t="shared" si="58"/>
        <v>41638.342905092592</v>
      </c>
      <c r="S1263">
        <f t="shared" si="59"/>
        <v>2013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57"/>
        <v>77.64</v>
      </c>
      <c r="Q1264" s="14">
        <f t="shared" si="58"/>
        <v>41656.762638888889</v>
      </c>
      <c r="S1264">
        <f t="shared" si="59"/>
        <v>2014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57"/>
        <v>43.54</v>
      </c>
      <c r="Q1265" s="14">
        <f t="shared" si="58"/>
        <v>41692.084143518521</v>
      </c>
      <c r="S1265">
        <f t="shared" si="59"/>
        <v>2014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57"/>
        <v>31.82</v>
      </c>
      <c r="Q1266" s="14">
        <f t="shared" si="58"/>
        <v>41547.662997685184</v>
      </c>
      <c r="S1266">
        <f t="shared" si="59"/>
        <v>2013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57"/>
        <v>63.18</v>
      </c>
      <c r="Q1267" s="14">
        <f t="shared" si="58"/>
        <v>40465.655266203699</v>
      </c>
      <c r="S1267">
        <f t="shared" si="59"/>
        <v>2010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57"/>
        <v>190.9</v>
      </c>
      <c r="Q1268" s="14">
        <f t="shared" si="58"/>
        <v>41620.87667824074</v>
      </c>
      <c r="S1268">
        <f t="shared" si="59"/>
        <v>2013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57"/>
        <v>140.86000000000001</v>
      </c>
      <c r="Q1269" s="14">
        <f t="shared" si="58"/>
        <v>41449.585162037038</v>
      </c>
      <c r="S1269">
        <f t="shared" si="59"/>
        <v>2013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57"/>
        <v>76.92</v>
      </c>
      <c r="Q1270" s="14">
        <f t="shared" si="58"/>
        <v>41507.845451388886</v>
      </c>
      <c r="S1270">
        <f t="shared" si="59"/>
        <v>2013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57"/>
        <v>99.16</v>
      </c>
      <c r="Q1271" s="14">
        <f t="shared" si="58"/>
        <v>42445.823055555549</v>
      </c>
      <c r="S1271">
        <f t="shared" si="59"/>
        <v>2016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57"/>
        <v>67.88</v>
      </c>
      <c r="Q1272" s="14">
        <f t="shared" si="58"/>
        <v>40933.856967592597</v>
      </c>
      <c r="S1272">
        <f t="shared" si="59"/>
        <v>2012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57"/>
        <v>246.29</v>
      </c>
      <c r="Q1273" s="14">
        <f t="shared" si="58"/>
        <v>41561.683553240742</v>
      </c>
      <c r="S1273">
        <f t="shared" si="59"/>
        <v>2013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57"/>
        <v>189.29</v>
      </c>
      <c r="Q1274" s="14">
        <f t="shared" si="58"/>
        <v>40274.745127314818</v>
      </c>
      <c r="S1274">
        <f t="shared" si="59"/>
        <v>2010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57"/>
        <v>76.67</v>
      </c>
      <c r="Q1275" s="14">
        <f t="shared" si="58"/>
        <v>41852.730219907404</v>
      </c>
      <c r="S1275">
        <f t="shared" si="59"/>
        <v>2014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57"/>
        <v>82.96</v>
      </c>
      <c r="Q1276" s="14">
        <f t="shared" si="58"/>
        <v>41116.690104166664</v>
      </c>
      <c r="S1276">
        <f t="shared" si="59"/>
        <v>2012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57"/>
        <v>62.52</v>
      </c>
      <c r="Q1277" s="14">
        <f t="shared" si="58"/>
        <v>41458.867905092593</v>
      </c>
      <c r="S1277">
        <f t="shared" si="59"/>
        <v>2013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57"/>
        <v>46.07</v>
      </c>
      <c r="Q1278" s="14">
        <f t="shared" si="58"/>
        <v>40007.704247685186</v>
      </c>
      <c r="S1278">
        <f t="shared" si="59"/>
        <v>2009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57"/>
        <v>38.54</v>
      </c>
      <c r="Q1279" s="14">
        <f t="shared" si="58"/>
        <v>41121.561886574076</v>
      </c>
      <c r="S1279">
        <f t="shared" si="59"/>
        <v>2012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57"/>
        <v>53.01</v>
      </c>
      <c r="Q1280" s="14">
        <f t="shared" si="58"/>
        <v>41786.555162037039</v>
      </c>
      <c r="S1280">
        <f t="shared" si="59"/>
        <v>2014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57"/>
        <v>73.36</v>
      </c>
      <c r="Q1281" s="14">
        <f t="shared" si="58"/>
        <v>41682.099189814813</v>
      </c>
      <c r="S1281">
        <f t="shared" si="59"/>
        <v>2014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si="57"/>
        <v>127.98</v>
      </c>
      <c r="Q1282" s="14">
        <f t="shared" si="58"/>
        <v>40513.757569444446</v>
      </c>
      <c r="S1282">
        <f t="shared" si="59"/>
        <v>2010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ref="P1283:P1346" si="60">IFERROR(ROUND(E1283/L1283,2),0)</f>
        <v>104.73</v>
      </c>
      <c r="Q1283" s="14">
        <f t="shared" ref="Q1283:Q1346" si="61">(((J1283/60)/60)/24)+DATE(1970,1,1)</f>
        <v>41463.743472222224</v>
      </c>
      <c r="S1283">
        <f t="shared" ref="S1283:S1346" si="62">YEAR(Q1283)</f>
        <v>2013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60"/>
        <v>67.67</v>
      </c>
      <c r="Q1284" s="14">
        <f t="shared" si="61"/>
        <v>41586.475173611114</v>
      </c>
      <c r="S1284">
        <f t="shared" si="62"/>
        <v>2013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60"/>
        <v>95.93</v>
      </c>
      <c r="Q1285" s="14">
        <f t="shared" si="61"/>
        <v>41320.717465277776</v>
      </c>
      <c r="S1285">
        <f t="shared" si="62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60"/>
        <v>65.16</v>
      </c>
      <c r="Q1286" s="14">
        <f t="shared" si="61"/>
        <v>42712.23474537037</v>
      </c>
      <c r="S1286">
        <f t="shared" si="62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60"/>
        <v>32.270000000000003</v>
      </c>
      <c r="Q1287" s="14">
        <f t="shared" si="61"/>
        <v>42160.583043981482</v>
      </c>
      <c r="S1287">
        <f t="shared" si="62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60"/>
        <v>81.25</v>
      </c>
      <c r="Q1288" s="14">
        <f t="shared" si="61"/>
        <v>42039.384571759263</v>
      </c>
      <c r="S1288">
        <f t="shared" si="62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60"/>
        <v>24.2</v>
      </c>
      <c r="Q1289" s="14">
        <f t="shared" si="61"/>
        <v>42107.621018518519</v>
      </c>
      <c r="S1289">
        <f t="shared" si="62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60"/>
        <v>65.87</v>
      </c>
      <c r="Q1290" s="14">
        <f t="shared" si="61"/>
        <v>42561.154664351852</v>
      </c>
      <c r="S1290">
        <f t="shared" si="62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60"/>
        <v>36.08</v>
      </c>
      <c r="Q1291" s="14">
        <f t="shared" si="61"/>
        <v>42709.134780092587</v>
      </c>
      <c r="S1291">
        <f t="shared" si="62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60"/>
        <v>44.19</v>
      </c>
      <c r="Q1292" s="14">
        <f t="shared" si="61"/>
        <v>42086.614942129629</v>
      </c>
      <c r="S1292">
        <f t="shared" si="62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60"/>
        <v>104.07</v>
      </c>
      <c r="Q1293" s="14">
        <f t="shared" si="61"/>
        <v>42064.652673611112</v>
      </c>
      <c r="S1293">
        <f t="shared" si="62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60"/>
        <v>35.96</v>
      </c>
      <c r="Q1294" s="14">
        <f t="shared" si="61"/>
        <v>42256.764212962968</v>
      </c>
      <c r="S1294">
        <f t="shared" si="62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60"/>
        <v>127.79</v>
      </c>
      <c r="Q1295" s="14">
        <f t="shared" si="61"/>
        <v>42292.701053240744</v>
      </c>
      <c r="S1295">
        <f t="shared" si="62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60"/>
        <v>27.73</v>
      </c>
      <c r="Q1296" s="14">
        <f t="shared" si="61"/>
        <v>42278.453668981485</v>
      </c>
      <c r="S1296">
        <f t="shared" si="62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60"/>
        <v>39.83</v>
      </c>
      <c r="Q1297" s="14">
        <f t="shared" si="61"/>
        <v>42184.572881944448</v>
      </c>
      <c r="S1297">
        <f t="shared" si="62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60"/>
        <v>52.17</v>
      </c>
      <c r="Q1298" s="14">
        <f t="shared" si="61"/>
        <v>42423.050613425927</v>
      </c>
      <c r="S1298">
        <f t="shared" si="62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60"/>
        <v>92.04</v>
      </c>
      <c r="Q1299" s="14">
        <f t="shared" si="61"/>
        <v>42461.747199074074</v>
      </c>
      <c r="S1299">
        <f t="shared" si="62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60"/>
        <v>63.42</v>
      </c>
      <c r="Q1300" s="14">
        <f t="shared" si="61"/>
        <v>42458.680925925932</v>
      </c>
      <c r="S1300">
        <f t="shared" si="62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60"/>
        <v>135.63</v>
      </c>
      <c r="Q1301" s="14">
        <f t="shared" si="61"/>
        <v>42169.814340277779</v>
      </c>
      <c r="S1301">
        <f t="shared" si="62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60"/>
        <v>168.75</v>
      </c>
      <c r="Q1302" s="14">
        <f t="shared" si="61"/>
        <v>42483.675208333334</v>
      </c>
      <c r="S1302">
        <f t="shared" si="62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60"/>
        <v>70.86</v>
      </c>
      <c r="Q1303" s="14">
        <f t="shared" si="61"/>
        <v>42195.749745370369</v>
      </c>
      <c r="S1303">
        <f t="shared" si="62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60"/>
        <v>50</v>
      </c>
      <c r="Q1304" s="14">
        <f t="shared" si="61"/>
        <v>42675.057997685188</v>
      </c>
      <c r="S1304">
        <f t="shared" si="62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60"/>
        <v>42.21</v>
      </c>
      <c r="Q1305" s="14">
        <f t="shared" si="61"/>
        <v>42566.441203703704</v>
      </c>
      <c r="S1305">
        <f t="shared" si="62"/>
        <v>2016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60"/>
        <v>152.41</v>
      </c>
      <c r="Q1306" s="14">
        <f t="shared" si="61"/>
        <v>42747.194502314815</v>
      </c>
      <c r="S1306">
        <f t="shared" si="62"/>
        <v>2017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60"/>
        <v>90.62</v>
      </c>
      <c r="Q1307" s="14">
        <f t="shared" si="61"/>
        <v>42543.665601851855</v>
      </c>
      <c r="S1307">
        <f t="shared" si="62"/>
        <v>2016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60"/>
        <v>201.6</v>
      </c>
      <c r="Q1308" s="14">
        <f t="shared" si="61"/>
        <v>41947.457569444443</v>
      </c>
      <c r="S1308">
        <f t="shared" si="62"/>
        <v>2014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60"/>
        <v>127.93</v>
      </c>
      <c r="Q1309" s="14">
        <f t="shared" si="61"/>
        <v>42387.503229166665</v>
      </c>
      <c r="S1309">
        <f t="shared" si="62"/>
        <v>2016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60"/>
        <v>29.89</v>
      </c>
      <c r="Q1310" s="14">
        <f t="shared" si="61"/>
        <v>42611.613564814819</v>
      </c>
      <c r="S1310">
        <f t="shared" si="62"/>
        <v>2016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60"/>
        <v>367.97</v>
      </c>
      <c r="Q1311" s="14">
        <f t="shared" si="61"/>
        <v>42257.882731481484</v>
      </c>
      <c r="S1311">
        <f t="shared" si="62"/>
        <v>2015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60"/>
        <v>129.16999999999999</v>
      </c>
      <c r="Q1312" s="14">
        <f t="shared" si="61"/>
        <v>42556.667245370365</v>
      </c>
      <c r="S1312">
        <f t="shared" si="62"/>
        <v>2016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60"/>
        <v>800.7</v>
      </c>
      <c r="Q1313" s="14">
        <f t="shared" si="61"/>
        <v>42669.802303240736</v>
      </c>
      <c r="S1313">
        <f t="shared" si="62"/>
        <v>2016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60"/>
        <v>28</v>
      </c>
      <c r="Q1314" s="14">
        <f t="shared" si="61"/>
        <v>42082.702800925923</v>
      </c>
      <c r="S1314">
        <f t="shared" si="62"/>
        <v>2015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60"/>
        <v>102.02</v>
      </c>
      <c r="Q1315" s="14">
        <f t="shared" si="61"/>
        <v>42402.709652777776</v>
      </c>
      <c r="S1315">
        <f t="shared" si="62"/>
        <v>2016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60"/>
        <v>184.36</v>
      </c>
      <c r="Q1316" s="14">
        <f t="shared" si="61"/>
        <v>42604.669675925921</v>
      </c>
      <c r="S1316">
        <f t="shared" si="62"/>
        <v>2016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60"/>
        <v>162.91999999999999</v>
      </c>
      <c r="Q1317" s="14">
        <f t="shared" si="61"/>
        <v>42278.498240740737</v>
      </c>
      <c r="S1317">
        <f t="shared" si="62"/>
        <v>2015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60"/>
        <v>1</v>
      </c>
      <c r="Q1318" s="14">
        <f t="shared" si="61"/>
        <v>42393.961909722217</v>
      </c>
      <c r="S1318">
        <f t="shared" si="62"/>
        <v>2016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60"/>
        <v>603.53</v>
      </c>
      <c r="Q1319" s="14">
        <f t="shared" si="61"/>
        <v>42520.235486111109</v>
      </c>
      <c r="S1319">
        <f t="shared" si="62"/>
        <v>2016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60"/>
        <v>45.41</v>
      </c>
      <c r="Q1320" s="14">
        <f t="shared" si="61"/>
        <v>41985.043657407412</v>
      </c>
      <c r="S1320">
        <f t="shared" si="62"/>
        <v>2014</v>
      </c>
    </row>
    <row r="1321" spans="1:19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60"/>
        <v>97.33</v>
      </c>
      <c r="Q1321" s="14">
        <f t="shared" si="61"/>
        <v>41816.812094907407</v>
      </c>
      <c r="S1321">
        <f t="shared" si="62"/>
        <v>2014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60"/>
        <v>167.67</v>
      </c>
      <c r="Q1322" s="14">
        <f t="shared" si="61"/>
        <v>42705.690347222218</v>
      </c>
      <c r="S1322">
        <f t="shared" si="62"/>
        <v>2016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60"/>
        <v>859.86</v>
      </c>
      <c r="Q1323" s="14">
        <f t="shared" si="61"/>
        <v>42697.74927083333</v>
      </c>
      <c r="S1323">
        <f t="shared" si="62"/>
        <v>2016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60"/>
        <v>26.5</v>
      </c>
      <c r="Q1324" s="14">
        <f t="shared" si="61"/>
        <v>42115.656539351854</v>
      </c>
      <c r="S1324">
        <f t="shared" si="62"/>
        <v>2015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60"/>
        <v>30.27</v>
      </c>
      <c r="Q1325" s="14">
        <f t="shared" si="61"/>
        <v>42451.698449074072</v>
      </c>
      <c r="S1325">
        <f t="shared" si="62"/>
        <v>2016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60"/>
        <v>54.67</v>
      </c>
      <c r="Q1326" s="14">
        <f t="shared" si="61"/>
        <v>42626.633703703701</v>
      </c>
      <c r="S1326">
        <f t="shared" si="62"/>
        <v>2016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60"/>
        <v>60.75</v>
      </c>
      <c r="Q1327" s="14">
        <f t="shared" si="61"/>
        <v>42704.086053240739</v>
      </c>
      <c r="S1327">
        <f t="shared" si="62"/>
        <v>2016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60"/>
        <v>102.73</v>
      </c>
      <c r="Q1328" s="14">
        <f t="shared" si="61"/>
        <v>41974.791990740734</v>
      </c>
      <c r="S1328">
        <f t="shared" si="62"/>
        <v>2014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60"/>
        <v>41.59</v>
      </c>
      <c r="Q1329" s="14">
        <f t="shared" si="61"/>
        <v>42123.678645833337</v>
      </c>
      <c r="S1329">
        <f t="shared" si="62"/>
        <v>2015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60"/>
        <v>116.53</v>
      </c>
      <c r="Q1330" s="14">
        <f t="shared" si="61"/>
        <v>42612.642754629633</v>
      </c>
      <c r="S1330">
        <f t="shared" si="62"/>
        <v>2016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60"/>
        <v>45.33</v>
      </c>
      <c r="Q1331" s="14">
        <f t="shared" si="61"/>
        <v>41935.221585648149</v>
      </c>
      <c r="S1331">
        <f t="shared" si="62"/>
        <v>2014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60"/>
        <v>157.46</v>
      </c>
      <c r="Q1332" s="14">
        <f t="shared" si="61"/>
        <v>42522.276724537034</v>
      </c>
      <c r="S1332">
        <f t="shared" si="62"/>
        <v>2016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60"/>
        <v>100.5</v>
      </c>
      <c r="Q1333" s="14">
        <f t="shared" si="61"/>
        <v>42569.50409722222</v>
      </c>
      <c r="S1333">
        <f t="shared" si="62"/>
        <v>2016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60"/>
        <v>0</v>
      </c>
      <c r="Q1334" s="14">
        <f t="shared" si="61"/>
        <v>42732.060277777782</v>
      </c>
      <c r="S1334">
        <f t="shared" si="62"/>
        <v>2016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60"/>
        <v>0</v>
      </c>
      <c r="Q1335" s="14">
        <f t="shared" si="61"/>
        <v>41806.106770833336</v>
      </c>
      <c r="S1335">
        <f t="shared" si="62"/>
        <v>2014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60"/>
        <v>51.82</v>
      </c>
      <c r="Q1336" s="14">
        <f t="shared" si="61"/>
        <v>42410.774155092593</v>
      </c>
      <c r="S1336">
        <f t="shared" si="62"/>
        <v>2016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60"/>
        <v>308.75</v>
      </c>
      <c r="Q1337" s="14">
        <f t="shared" si="61"/>
        <v>42313.936365740738</v>
      </c>
      <c r="S1337">
        <f t="shared" si="62"/>
        <v>2015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60"/>
        <v>379.23</v>
      </c>
      <c r="Q1338" s="14">
        <f t="shared" si="61"/>
        <v>41955.863750000004</v>
      </c>
      <c r="S1338">
        <f t="shared" si="62"/>
        <v>2014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60"/>
        <v>176.36</v>
      </c>
      <c r="Q1339" s="14">
        <f t="shared" si="61"/>
        <v>42767.577303240745</v>
      </c>
      <c r="S1339">
        <f t="shared" si="62"/>
        <v>2017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60"/>
        <v>66.069999999999993</v>
      </c>
      <c r="Q1340" s="14">
        <f t="shared" si="61"/>
        <v>42188.803622685184</v>
      </c>
      <c r="S1340">
        <f t="shared" si="62"/>
        <v>2015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60"/>
        <v>89.65</v>
      </c>
      <c r="Q1341" s="14">
        <f t="shared" si="61"/>
        <v>41936.647164351853</v>
      </c>
      <c r="S1341">
        <f t="shared" si="62"/>
        <v>2014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60"/>
        <v>0</v>
      </c>
      <c r="Q1342" s="14">
        <f t="shared" si="61"/>
        <v>41836.595520833333</v>
      </c>
      <c r="S1342">
        <f t="shared" si="62"/>
        <v>2014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60"/>
        <v>382.39</v>
      </c>
      <c r="Q1343" s="14">
        <f t="shared" si="61"/>
        <v>42612.624039351853</v>
      </c>
      <c r="S1343">
        <f t="shared" si="62"/>
        <v>2016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60"/>
        <v>100</v>
      </c>
      <c r="Q1344" s="14">
        <f t="shared" si="61"/>
        <v>42172.816423611104</v>
      </c>
      <c r="S1344">
        <f t="shared" si="62"/>
        <v>2015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60"/>
        <v>158.36000000000001</v>
      </c>
      <c r="Q1345" s="14">
        <f t="shared" si="61"/>
        <v>42542.526423611111</v>
      </c>
      <c r="S1345">
        <f t="shared" si="62"/>
        <v>2016</v>
      </c>
    </row>
    <row r="1346" spans="1:19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si="60"/>
        <v>40.76</v>
      </c>
      <c r="Q1346" s="14">
        <f t="shared" si="61"/>
        <v>42522.789803240739</v>
      </c>
      <c r="S1346">
        <f t="shared" si="62"/>
        <v>2016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ref="P1347:P1410" si="63">IFERROR(ROUND(E1347/L1347,2),0)</f>
        <v>53.57</v>
      </c>
      <c r="Q1347" s="14">
        <f t="shared" ref="Q1347:Q1410" si="64">(((J1347/60)/60)/24)+DATE(1970,1,1)</f>
        <v>41799.814340277779</v>
      </c>
      <c r="S1347">
        <f t="shared" ref="S1347:S1410" si="65">YEAR(Q1347)</f>
        <v>2014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63"/>
        <v>48.45</v>
      </c>
      <c r="Q1348" s="14">
        <f t="shared" si="64"/>
        <v>41422.075821759259</v>
      </c>
      <c r="S1348">
        <f t="shared" si="65"/>
        <v>2013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63"/>
        <v>82.42</v>
      </c>
      <c r="Q1349" s="14">
        <f t="shared" si="64"/>
        <v>42040.638020833328</v>
      </c>
      <c r="S1349">
        <f t="shared" si="65"/>
        <v>2015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63"/>
        <v>230.19</v>
      </c>
      <c r="Q1350" s="14">
        <f t="shared" si="64"/>
        <v>41963.506168981476</v>
      </c>
      <c r="S1350">
        <f t="shared" si="65"/>
        <v>2014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63"/>
        <v>59.36</v>
      </c>
      <c r="Q1351" s="14">
        <f t="shared" si="64"/>
        <v>42317.33258101852</v>
      </c>
      <c r="S1351">
        <f t="shared" si="65"/>
        <v>2015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63"/>
        <v>66.7</v>
      </c>
      <c r="Q1352" s="14">
        <f t="shared" si="64"/>
        <v>42334.013124999998</v>
      </c>
      <c r="S1352">
        <f t="shared" si="65"/>
        <v>2015</v>
      </c>
    </row>
    <row r="1353" spans="1:19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63"/>
        <v>168.78</v>
      </c>
      <c r="Q1353" s="14">
        <f t="shared" si="64"/>
        <v>42382.74009259259</v>
      </c>
      <c r="S1353">
        <f t="shared" si="65"/>
        <v>2016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63"/>
        <v>59.97</v>
      </c>
      <c r="Q1354" s="14">
        <f t="shared" si="64"/>
        <v>42200.578310185185</v>
      </c>
      <c r="S1354">
        <f t="shared" si="65"/>
        <v>2015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63"/>
        <v>31.81</v>
      </c>
      <c r="Q1355" s="14">
        <f t="shared" si="64"/>
        <v>41309.11791666667</v>
      </c>
      <c r="S1355">
        <f t="shared" si="65"/>
        <v>2013</v>
      </c>
    </row>
    <row r="1356" spans="1:19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63"/>
        <v>24.42</v>
      </c>
      <c r="Q1356" s="14">
        <f t="shared" si="64"/>
        <v>42502.807627314818</v>
      </c>
      <c r="S1356">
        <f t="shared" si="65"/>
        <v>2016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63"/>
        <v>25.35</v>
      </c>
      <c r="Q1357" s="14">
        <f t="shared" si="64"/>
        <v>41213.254687499997</v>
      </c>
      <c r="S1357">
        <f t="shared" si="65"/>
        <v>2012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63"/>
        <v>71.44</v>
      </c>
      <c r="Q1358" s="14">
        <f t="shared" si="64"/>
        <v>41430.038888888892</v>
      </c>
      <c r="S1358">
        <f t="shared" si="65"/>
        <v>2013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63"/>
        <v>38.549999999999997</v>
      </c>
      <c r="Q1359" s="14">
        <f t="shared" si="64"/>
        <v>41304.962233796294</v>
      </c>
      <c r="S1359">
        <f t="shared" si="65"/>
        <v>2013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63"/>
        <v>68.37</v>
      </c>
      <c r="Q1360" s="14">
        <f t="shared" si="64"/>
        <v>40689.570868055554</v>
      </c>
      <c r="S1360">
        <f t="shared" si="65"/>
        <v>2011</v>
      </c>
    </row>
    <row r="1361" spans="1:19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63"/>
        <v>40.21</v>
      </c>
      <c r="Q1361" s="14">
        <f t="shared" si="64"/>
        <v>40668.814699074072</v>
      </c>
      <c r="S1361">
        <f t="shared" si="65"/>
        <v>2011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63"/>
        <v>32.07</v>
      </c>
      <c r="Q1362" s="14">
        <f t="shared" si="64"/>
        <v>41095.900694444441</v>
      </c>
      <c r="S1362">
        <f t="shared" si="65"/>
        <v>2012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63"/>
        <v>28.63</v>
      </c>
      <c r="Q1363" s="14">
        <f t="shared" si="64"/>
        <v>41781.717268518521</v>
      </c>
      <c r="S1363">
        <f t="shared" si="65"/>
        <v>2014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63"/>
        <v>43.64</v>
      </c>
      <c r="Q1364" s="14">
        <f t="shared" si="64"/>
        <v>41464.934386574074</v>
      </c>
      <c r="S1364">
        <f t="shared" si="65"/>
        <v>2013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63"/>
        <v>40</v>
      </c>
      <c r="Q1365" s="14">
        <f t="shared" si="64"/>
        <v>42396.8440625</v>
      </c>
      <c r="S1365">
        <f t="shared" si="65"/>
        <v>2016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63"/>
        <v>346.04</v>
      </c>
      <c r="Q1366" s="14">
        <f t="shared" si="64"/>
        <v>41951.695671296293</v>
      </c>
      <c r="S1366">
        <f t="shared" si="65"/>
        <v>2014</v>
      </c>
    </row>
    <row r="1367" spans="1:19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63"/>
        <v>81.739999999999995</v>
      </c>
      <c r="Q1367" s="14">
        <f t="shared" si="64"/>
        <v>42049.733240740738</v>
      </c>
      <c r="S1367">
        <f t="shared" si="65"/>
        <v>2015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63"/>
        <v>64.540000000000006</v>
      </c>
      <c r="Q1368" s="14">
        <f t="shared" si="64"/>
        <v>41924.996099537035</v>
      </c>
      <c r="S1368">
        <f t="shared" si="65"/>
        <v>2014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63"/>
        <v>63.48</v>
      </c>
      <c r="Q1369" s="14">
        <f t="shared" si="64"/>
        <v>42292.002893518518</v>
      </c>
      <c r="S1369">
        <f t="shared" si="65"/>
        <v>2015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63"/>
        <v>63.62</v>
      </c>
      <c r="Q1370" s="14">
        <f t="shared" si="64"/>
        <v>42146.190902777773</v>
      </c>
      <c r="S1370">
        <f t="shared" si="65"/>
        <v>2015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63"/>
        <v>83.97</v>
      </c>
      <c r="Q1371" s="14">
        <f t="shared" si="64"/>
        <v>41710.594282407408</v>
      </c>
      <c r="S1371">
        <f t="shared" si="65"/>
        <v>2014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63"/>
        <v>77.75</v>
      </c>
      <c r="Q1372" s="14">
        <f t="shared" si="64"/>
        <v>41548.00335648148</v>
      </c>
      <c r="S1372">
        <f t="shared" si="65"/>
        <v>2013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63"/>
        <v>107.07</v>
      </c>
      <c r="Q1373" s="14">
        <f t="shared" si="64"/>
        <v>42101.758587962962</v>
      </c>
      <c r="S1373">
        <f t="shared" si="65"/>
        <v>2015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63"/>
        <v>38.75</v>
      </c>
      <c r="Q1374" s="14">
        <f t="shared" si="64"/>
        <v>41072.739953703705</v>
      </c>
      <c r="S1374">
        <f t="shared" si="65"/>
        <v>2012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63"/>
        <v>201.94</v>
      </c>
      <c r="Q1375" s="14">
        <f t="shared" si="64"/>
        <v>42704.95177083333</v>
      </c>
      <c r="S1375">
        <f t="shared" si="65"/>
        <v>2016</v>
      </c>
    </row>
    <row r="1376" spans="1:19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63"/>
        <v>43.06</v>
      </c>
      <c r="Q1376" s="14">
        <f t="shared" si="64"/>
        <v>42424.161898148144</v>
      </c>
      <c r="S1376">
        <f t="shared" si="65"/>
        <v>2016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63"/>
        <v>62.87</v>
      </c>
      <c r="Q1377" s="14">
        <f t="shared" si="64"/>
        <v>42720.066192129627</v>
      </c>
      <c r="S1377">
        <f t="shared" si="65"/>
        <v>2016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63"/>
        <v>55.61</v>
      </c>
      <c r="Q1378" s="14">
        <f t="shared" si="64"/>
        <v>42677.669050925921</v>
      </c>
      <c r="S1378">
        <f t="shared" si="65"/>
        <v>2016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63"/>
        <v>48.71</v>
      </c>
      <c r="Q1379" s="14">
        <f t="shared" si="64"/>
        <v>42747.219560185185</v>
      </c>
      <c r="S1379">
        <f t="shared" si="65"/>
        <v>2017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63"/>
        <v>30.58</v>
      </c>
      <c r="Q1380" s="14">
        <f t="shared" si="64"/>
        <v>42568.759374999994</v>
      </c>
      <c r="S1380">
        <f t="shared" si="65"/>
        <v>2016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63"/>
        <v>73.91</v>
      </c>
      <c r="Q1381" s="14">
        <f t="shared" si="64"/>
        <v>42130.491620370376</v>
      </c>
      <c r="S1381">
        <f t="shared" si="65"/>
        <v>2015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63"/>
        <v>21.2</v>
      </c>
      <c r="Q1382" s="14">
        <f t="shared" si="64"/>
        <v>42141.762800925921</v>
      </c>
      <c r="S1382">
        <f t="shared" si="65"/>
        <v>2015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63"/>
        <v>73.36</v>
      </c>
      <c r="Q1383" s="14">
        <f t="shared" si="64"/>
        <v>42703.214409722219</v>
      </c>
      <c r="S1383">
        <f t="shared" si="65"/>
        <v>2016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63"/>
        <v>56.41</v>
      </c>
      <c r="Q1384" s="14">
        <f t="shared" si="64"/>
        <v>41370.800185185188</v>
      </c>
      <c r="S1384">
        <f t="shared" si="65"/>
        <v>2013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63"/>
        <v>50.25</v>
      </c>
      <c r="Q1385" s="14">
        <f t="shared" si="64"/>
        <v>42707.074976851851</v>
      </c>
      <c r="S1385">
        <f t="shared" si="65"/>
        <v>2016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63"/>
        <v>68.94</v>
      </c>
      <c r="Q1386" s="14">
        <f t="shared" si="64"/>
        <v>42160.735208333332</v>
      </c>
      <c r="S1386">
        <f t="shared" si="65"/>
        <v>2015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63"/>
        <v>65.91</v>
      </c>
      <c r="Q1387" s="14">
        <f t="shared" si="64"/>
        <v>42433.688900462963</v>
      </c>
      <c r="S1387">
        <f t="shared" si="65"/>
        <v>2016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63"/>
        <v>62.5</v>
      </c>
      <c r="Q1388" s="14">
        <f t="shared" si="64"/>
        <v>42184.646863425922</v>
      </c>
      <c r="S1388">
        <f t="shared" si="65"/>
        <v>2015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63"/>
        <v>70.06</v>
      </c>
      <c r="Q1389" s="14">
        <f t="shared" si="64"/>
        <v>42126.92123842593</v>
      </c>
      <c r="S1389">
        <f t="shared" si="65"/>
        <v>2015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63"/>
        <v>60.18</v>
      </c>
      <c r="Q1390" s="14">
        <f t="shared" si="64"/>
        <v>42634.614780092597</v>
      </c>
      <c r="S1390">
        <f t="shared" si="65"/>
        <v>2016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63"/>
        <v>21.38</v>
      </c>
      <c r="Q1391" s="14">
        <f t="shared" si="64"/>
        <v>42565.480983796297</v>
      </c>
      <c r="S1391">
        <f t="shared" si="65"/>
        <v>2016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63"/>
        <v>160.79</v>
      </c>
      <c r="Q1392" s="14">
        <f t="shared" si="64"/>
        <v>42087.803310185183</v>
      </c>
      <c r="S1392">
        <f t="shared" si="65"/>
        <v>2015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63"/>
        <v>42.38</v>
      </c>
      <c r="Q1393" s="14">
        <f t="shared" si="64"/>
        <v>42193.650671296295</v>
      </c>
      <c r="S1393">
        <f t="shared" si="65"/>
        <v>2015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63"/>
        <v>27.32</v>
      </c>
      <c r="Q1394" s="14">
        <f t="shared" si="64"/>
        <v>42401.154930555553</v>
      </c>
      <c r="S1394">
        <f t="shared" si="65"/>
        <v>2016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63"/>
        <v>196.83</v>
      </c>
      <c r="Q1395" s="14">
        <f t="shared" si="64"/>
        <v>42553.681979166664</v>
      </c>
      <c r="S1395">
        <f t="shared" si="65"/>
        <v>2016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63"/>
        <v>53.88</v>
      </c>
      <c r="Q1396" s="14">
        <f t="shared" si="64"/>
        <v>42752.144976851851</v>
      </c>
      <c r="S1396">
        <f t="shared" si="65"/>
        <v>2017</v>
      </c>
    </row>
    <row r="1397" spans="1:19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63"/>
        <v>47.76</v>
      </c>
      <c r="Q1397" s="14">
        <f t="shared" si="64"/>
        <v>42719.90834490741</v>
      </c>
      <c r="S1397">
        <f t="shared" si="65"/>
        <v>2016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63"/>
        <v>88.19</v>
      </c>
      <c r="Q1398" s="14">
        <f t="shared" si="64"/>
        <v>42018.99863425926</v>
      </c>
      <c r="S1398">
        <f t="shared" si="65"/>
        <v>2015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63"/>
        <v>72.06</v>
      </c>
      <c r="Q1399" s="14">
        <f t="shared" si="64"/>
        <v>42640.917939814812</v>
      </c>
      <c r="S1399">
        <f t="shared" si="65"/>
        <v>2016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63"/>
        <v>74.25</v>
      </c>
      <c r="Q1400" s="14">
        <f t="shared" si="64"/>
        <v>42526.874236111107</v>
      </c>
      <c r="S1400">
        <f t="shared" si="65"/>
        <v>2016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63"/>
        <v>61.7</v>
      </c>
      <c r="Q1401" s="14">
        <f t="shared" si="64"/>
        <v>41889.004317129627</v>
      </c>
      <c r="S1401">
        <f t="shared" si="65"/>
        <v>2014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63"/>
        <v>17.239999999999998</v>
      </c>
      <c r="Q1402" s="14">
        <f t="shared" si="64"/>
        <v>42498.341122685189</v>
      </c>
      <c r="S1402">
        <f t="shared" si="65"/>
        <v>2016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63"/>
        <v>51.72</v>
      </c>
      <c r="Q1403" s="14">
        <f t="shared" si="64"/>
        <v>41399.99622685185</v>
      </c>
      <c r="S1403">
        <f t="shared" si="65"/>
        <v>2013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63"/>
        <v>24.15</v>
      </c>
      <c r="Q1404" s="14">
        <f t="shared" si="64"/>
        <v>42065.053368055553</v>
      </c>
      <c r="S1404">
        <f t="shared" si="65"/>
        <v>2015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63"/>
        <v>62.17</v>
      </c>
      <c r="Q1405" s="14">
        <f t="shared" si="64"/>
        <v>41451.062905092593</v>
      </c>
      <c r="S1405">
        <f t="shared" si="65"/>
        <v>2013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63"/>
        <v>48.2</v>
      </c>
      <c r="Q1406" s="14">
        <f t="shared" si="64"/>
        <v>42032.510243055556</v>
      </c>
      <c r="S1406">
        <f t="shared" si="65"/>
        <v>2015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63"/>
        <v>6.18</v>
      </c>
      <c r="Q1407" s="14">
        <f t="shared" si="64"/>
        <v>41941.680567129632</v>
      </c>
      <c r="S1407">
        <f t="shared" si="65"/>
        <v>2014</v>
      </c>
    </row>
    <row r="1408" spans="1:19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63"/>
        <v>5</v>
      </c>
      <c r="Q1408" s="14">
        <f t="shared" si="64"/>
        <v>42297.432951388888</v>
      </c>
      <c r="S1408">
        <f t="shared" si="65"/>
        <v>2015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63"/>
        <v>7.5</v>
      </c>
      <c r="Q1409" s="14">
        <f t="shared" si="64"/>
        <v>41838.536782407406</v>
      </c>
      <c r="S1409">
        <f t="shared" si="65"/>
        <v>2014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si="63"/>
        <v>12</v>
      </c>
      <c r="Q1410" s="14">
        <f t="shared" si="64"/>
        <v>42291.872175925921</v>
      </c>
      <c r="S1410">
        <f t="shared" si="65"/>
        <v>2015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ref="P1411:P1474" si="66">IFERROR(ROUND(E1411/L1411,2),0)</f>
        <v>0</v>
      </c>
      <c r="Q1411" s="14">
        <f t="shared" ref="Q1411:Q1474" si="67">(((J1411/60)/60)/24)+DATE(1970,1,1)</f>
        <v>41945.133506944447</v>
      </c>
      <c r="S1411">
        <f t="shared" ref="S1411:S1474" si="68">YEAR(Q1411)</f>
        <v>2014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66"/>
        <v>1</v>
      </c>
      <c r="Q1412" s="14">
        <f t="shared" si="67"/>
        <v>42479.318518518514</v>
      </c>
      <c r="S1412">
        <f t="shared" si="68"/>
        <v>2016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66"/>
        <v>2.33</v>
      </c>
      <c r="Q1413" s="14">
        <f t="shared" si="67"/>
        <v>42013.059027777781</v>
      </c>
      <c r="S1413">
        <f t="shared" si="68"/>
        <v>2015</v>
      </c>
    </row>
    <row r="1414" spans="1:19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66"/>
        <v>24.62</v>
      </c>
      <c r="Q1414" s="14">
        <f t="shared" si="67"/>
        <v>41947.063645833332</v>
      </c>
      <c r="S1414">
        <f t="shared" si="68"/>
        <v>2014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66"/>
        <v>100</v>
      </c>
      <c r="Q1415" s="14">
        <f t="shared" si="67"/>
        <v>42360.437152777777</v>
      </c>
      <c r="S1415">
        <f t="shared" si="68"/>
        <v>2015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66"/>
        <v>1</v>
      </c>
      <c r="Q1416" s="14">
        <f t="shared" si="67"/>
        <v>42708.25309027778</v>
      </c>
      <c r="S1416">
        <f t="shared" si="68"/>
        <v>2016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66"/>
        <v>88.89</v>
      </c>
      <c r="Q1417" s="14">
        <f t="shared" si="67"/>
        <v>42192.675821759258</v>
      </c>
      <c r="S1417">
        <f t="shared" si="68"/>
        <v>2015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66"/>
        <v>0</v>
      </c>
      <c r="Q1418" s="14">
        <f t="shared" si="67"/>
        <v>42299.926145833335</v>
      </c>
      <c r="S1418">
        <f t="shared" si="68"/>
        <v>2015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66"/>
        <v>27.5</v>
      </c>
      <c r="Q1419" s="14">
        <f t="shared" si="67"/>
        <v>42232.15016203704</v>
      </c>
      <c r="S1419">
        <f t="shared" si="68"/>
        <v>2015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66"/>
        <v>6</v>
      </c>
      <c r="Q1420" s="14">
        <f t="shared" si="67"/>
        <v>42395.456412037034</v>
      </c>
      <c r="S1420">
        <f t="shared" si="68"/>
        <v>2016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66"/>
        <v>44.5</v>
      </c>
      <c r="Q1421" s="14">
        <f t="shared" si="67"/>
        <v>42622.456238425926</v>
      </c>
      <c r="S1421">
        <f t="shared" si="68"/>
        <v>2016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66"/>
        <v>1</v>
      </c>
      <c r="Q1422" s="14">
        <f t="shared" si="67"/>
        <v>42524.667662037042</v>
      </c>
      <c r="S1422">
        <f t="shared" si="68"/>
        <v>2016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66"/>
        <v>100</v>
      </c>
      <c r="Q1423" s="14">
        <f t="shared" si="67"/>
        <v>42013.915613425925</v>
      </c>
      <c r="S1423">
        <f t="shared" si="68"/>
        <v>2015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66"/>
        <v>13</v>
      </c>
      <c r="Q1424" s="14">
        <f t="shared" si="67"/>
        <v>42604.239629629628</v>
      </c>
      <c r="S1424">
        <f t="shared" si="68"/>
        <v>2016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66"/>
        <v>100</v>
      </c>
      <c r="Q1425" s="14">
        <f t="shared" si="67"/>
        <v>42340.360312500001</v>
      </c>
      <c r="S1425">
        <f t="shared" si="68"/>
        <v>2015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66"/>
        <v>109.07</v>
      </c>
      <c r="Q1426" s="14">
        <f t="shared" si="67"/>
        <v>42676.717615740738</v>
      </c>
      <c r="S1426">
        <f t="shared" si="68"/>
        <v>2016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66"/>
        <v>0</v>
      </c>
      <c r="Q1427" s="14">
        <f t="shared" si="67"/>
        <v>42093.131469907406</v>
      </c>
      <c r="S1427">
        <f t="shared" si="68"/>
        <v>2015</v>
      </c>
    </row>
    <row r="1428" spans="1:19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66"/>
        <v>0</v>
      </c>
      <c r="Q1428" s="14">
        <f t="shared" si="67"/>
        <v>42180.390277777777</v>
      </c>
      <c r="S1428">
        <f t="shared" si="68"/>
        <v>2015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66"/>
        <v>104.75</v>
      </c>
      <c r="Q1429" s="14">
        <f t="shared" si="67"/>
        <v>42601.851678240739</v>
      </c>
      <c r="S1429">
        <f t="shared" si="68"/>
        <v>2016</v>
      </c>
    </row>
    <row r="1430" spans="1:19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66"/>
        <v>15</v>
      </c>
      <c r="Q1430" s="14">
        <f t="shared" si="67"/>
        <v>42432.379826388889</v>
      </c>
      <c r="S1430">
        <f t="shared" si="68"/>
        <v>2016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66"/>
        <v>0</v>
      </c>
      <c r="Q1431" s="14">
        <f t="shared" si="67"/>
        <v>42074.060671296291</v>
      </c>
      <c r="S1431">
        <f t="shared" si="68"/>
        <v>2015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66"/>
        <v>80.599999999999994</v>
      </c>
      <c r="Q1432" s="14">
        <f t="shared" si="67"/>
        <v>41961.813518518517</v>
      </c>
      <c r="S1432">
        <f t="shared" si="68"/>
        <v>2014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66"/>
        <v>115.55</v>
      </c>
      <c r="Q1433" s="14">
        <f t="shared" si="67"/>
        <v>42304.210833333331</v>
      </c>
      <c r="S1433">
        <f t="shared" si="68"/>
        <v>2015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66"/>
        <v>0</v>
      </c>
      <c r="Q1434" s="14">
        <f t="shared" si="67"/>
        <v>42175.780416666668</v>
      </c>
      <c r="S1434">
        <f t="shared" si="68"/>
        <v>2015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66"/>
        <v>80.5</v>
      </c>
      <c r="Q1435" s="14">
        <f t="shared" si="67"/>
        <v>42673.625868055555</v>
      </c>
      <c r="S1435">
        <f t="shared" si="68"/>
        <v>2016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66"/>
        <v>744.55</v>
      </c>
      <c r="Q1436" s="14">
        <f t="shared" si="67"/>
        <v>42142.767106481479</v>
      </c>
      <c r="S1436">
        <f t="shared" si="68"/>
        <v>2015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66"/>
        <v>7.5</v>
      </c>
      <c r="Q1437" s="14">
        <f t="shared" si="67"/>
        <v>42258.780324074076</v>
      </c>
      <c r="S1437">
        <f t="shared" si="68"/>
        <v>2015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66"/>
        <v>38.5</v>
      </c>
      <c r="Q1438" s="14">
        <f t="shared" si="67"/>
        <v>42391.35019675926</v>
      </c>
      <c r="S1438">
        <f t="shared" si="68"/>
        <v>2016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66"/>
        <v>36.68</v>
      </c>
      <c r="Q1439" s="14">
        <f t="shared" si="67"/>
        <v>41796.531701388885</v>
      </c>
      <c r="S1439">
        <f t="shared" si="68"/>
        <v>2014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66"/>
        <v>75</v>
      </c>
      <c r="Q1440" s="14">
        <f t="shared" si="67"/>
        <v>42457.871516203704</v>
      </c>
      <c r="S1440">
        <f t="shared" si="68"/>
        <v>2016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66"/>
        <v>30</v>
      </c>
      <c r="Q1441" s="14">
        <f t="shared" si="67"/>
        <v>42040.829872685179</v>
      </c>
      <c r="S1441">
        <f t="shared" si="68"/>
        <v>2015</v>
      </c>
    </row>
    <row r="1442" spans="1:19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66"/>
        <v>1</v>
      </c>
      <c r="Q1442" s="14">
        <f t="shared" si="67"/>
        <v>42486.748414351852</v>
      </c>
      <c r="S1442">
        <f t="shared" si="68"/>
        <v>2016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66"/>
        <v>673.33</v>
      </c>
      <c r="Q1443" s="14">
        <f t="shared" si="67"/>
        <v>42198.765844907408</v>
      </c>
      <c r="S1443">
        <f t="shared" si="68"/>
        <v>2015</v>
      </c>
    </row>
    <row r="1444" spans="1:19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66"/>
        <v>0</v>
      </c>
      <c r="Q1444" s="14">
        <f t="shared" si="67"/>
        <v>42485.64534722222</v>
      </c>
      <c r="S1444">
        <f t="shared" si="68"/>
        <v>2016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66"/>
        <v>0</v>
      </c>
      <c r="Q1445" s="14">
        <f t="shared" si="67"/>
        <v>42707.926030092596</v>
      </c>
      <c r="S1445">
        <f t="shared" si="68"/>
        <v>2016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66"/>
        <v>0</v>
      </c>
      <c r="Q1446" s="14">
        <f t="shared" si="67"/>
        <v>42199.873402777783</v>
      </c>
      <c r="S1446">
        <f t="shared" si="68"/>
        <v>2015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66"/>
        <v>0</v>
      </c>
      <c r="Q1447" s="14">
        <f t="shared" si="67"/>
        <v>42139.542303240742</v>
      </c>
      <c r="S1447">
        <f t="shared" si="68"/>
        <v>2015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66"/>
        <v>0</v>
      </c>
      <c r="Q1448" s="14">
        <f t="shared" si="67"/>
        <v>42461.447662037041</v>
      </c>
      <c r="S1448">
        <f t="shared" si="68"/>
        <v>2016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66"/>
        <v>25</v>
      </c>
      <c r="Q1449" s="14">
        <f t="shared" si="67"/>
        <v>42529.730717592596</v>
      </c>
      <c r="S1449">
        <f t="shared" si="68"/>
        <v>2016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66"/>
        <v>0</v>
      </c>
      <c r="Q1450" s="14">
        <f t="shared" si="67"/>
        <v>42115.936550925922</v>
      </c>
      <c r="S1450">
        <f t="shared" si="68"/>
        <v>2015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66"/>
        <v>0</v>
      </c>
      <c r="Q1451" s="14">
        <f t="shared" si="67"/>
        <v>42086.811400462961</v>
      </c>
      <c r="S1451">
        <f t="shared" si="68"/>
        <v>2015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66"/>
        <v>1</v>
      </c>
      <c r="Q1452" s="14">
        <f t="shared" si="67"/>
        <v>42390.171261574069</v>
      </c>
      <c r="S1452">
        <f t="shared" si="68"/>
        <v>2016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66"/>
        <v>1</v>
      </c>
      <c r="Q1453" s="14">
        <f t="shared" si="67"/>
        <v>41931.959016203706</v>
      </c>
      <c r="S1453">
        <f t="shared" si="68"/>
        <v>2014</v>
      </c>
    </row>
    <row r="1454" spans="1:19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66"/>
        <v>0</v>
      </c>
      <c r="Q1454" s="14">
        <f t="shared" si="67"/>
        <v>41818.703275462962</v>
      </c>
      <c r="S1454">
        <f t="shared" si="68"/>
        <v>2014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66"/>
        <v>0</v>
      </c>
      <c r="Q1455" s="14">
        <f t="shared" si="67"/>
        <v>42795.696145833332</v>
      </c>
      <c r="S1455">
        <f t="shared" si="68"/>
        <v>2017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66"/>
        <v>15</v>
      </c>
      <c r="Q1456" s="14">
        <f t="shared" si="67"/>
        <v>42463.866666666669</v>
      </c>
      <c r="S1456">
        <f t="shared" si="68"/>
        <v>2016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66"/>
        <v>225</v>
      </c>
      <c r="Q1457" s="14">
        <f t="shared" si="67"/>
        <v>41832.672685185185</v>
      </c>
      <c r="S1457">
        <f t="shared" si="68"/>
        <v>2014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66"/>
        <v>48.33</v>
      </c>
      <c r="Q1458" s="14">
        <f t="shared" si="67"/>
        <v>42708.668576388889</v>
      </c>
      <c r="S1458">
        <f t="shared" si="68"/>
        <v>2016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66"/>
        <v>0</v>
      </c>
      <c r="Q1459" s="14">
        <f t="shared" si="67"/>
        <v>42289.89634259259</v>
      </c>
      <c r="S1459">
        <f t="shared" si="68"/>
        <v>2015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66"/>
        <v>0</v>
      </c>
      <c r="Q1460" s="14">
        <f t="shared" si="67"/>
        <v>41831.705555555556</v>
      </c>
      <c r="S1460">
        <f t="shared" si="68"/>
        <v>2014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66"/>
        <v>0</v>
      </c>
      <c r="Q1461" s="14">
        <f t="shared" si="67"/>
        <v>42312.204814814817</v>
      </c>
      <c r="S1461">
        <f t="shared" si="68"/>
        <v>2015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66"/>
        <v>0</v>
      </c>
      <c r="Q1462" s="14">
        <f t="shared" si="67"/>
        <v>41915.896967592591</v>
      </c>
      <c r="S1462">
        <f t="shared" si="68"/>
        <v>2014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66"/>
        <v>44.67</v>
      </c>
      <c r="Q1463" s="14">
        <f t="shared" si="67"/>
        <v>41899.645300925928</v>
      </c>
      <c r="S1463">
        <f t="shared" si="68"/>
        <v>2014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66"/>
        <v>28.94</v>
      </c>
      <c r="Q1464" s="14">
        <f t="shared" si="67"/>
        <v>41344.662858796299</v>
      </c>
      <c r="S1464">
        <f t="shared" si="68"/>
        <v>2013</v>
      </c>
    </row>
    <row r="1465" spans="1:19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66"/>
        <v>35.44</v>
      </c>
      <c r="Q1465" s="14">
        <f t="shared" si="67"/>
        <v>41326.911319444444</v>
      </c>
      <c r="S1465">
        <f t="shared" si="68"/>
        <v>2013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66"/>
        <v>34.869999999999997</v>
      </c>
      <c r="Q1466" s="14">
        <f t="shared" si="67"/>
        <v>41291.661550925928</v>
      </c>
      <c r="S1466">
        <f t="shared" si="68"/>
        <v>2013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66"/>
        <v>52.62</v>
      </c>
      <c r="Q1467" s="14">
        <f t="shared" si="67"/>
        <v>40959.734398148146</v>
      </c>
      <c r="S1467">
        <f t="shared" si="68"/>
        <v>2012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66"/>
        <v>69.599999999999994</v>
      </c>
      <c r="Q1468" s="14">
        <f t="shared" si="67"/>
        <v>42340.172060185185</v>
      </c>
      <c r="S1468">
        <f t="shared" si="68"/>
        <v>2015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66"/>
        <v>76.72</v>
      </c>
      <c r="Q1469" s="14">
        <f t="shared" si="67"/>
        <v>40933.80190972222</v>
      </c>
      <c r="S1469">
        <f t="shared" si="68"/>
        <v>2012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66"/>
        <v>33.19</v>
      </c>
      <c r="Q1470" s="14">
        <f t="shared" si="67"/>
        <v>40646.014456018522</v>
      </c>
      <c r="S1470">
        <f t="shared" si="68"/>
        <v>2011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66"/>
        <v>149.46</v>
      </c>
      <c r="Q1471" s="14">
        <f t="shared" si="67"/>
        <v>41290.598483796297</v>
      </c>
      <c r="S1471">
        <f t="shared" si="68"/>
        <v>2013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66"/>
        <v>23.17</v>
      </c>
      <c r="Q1472" s="14">
        <f t="shared" si="67"/>
        <v>41250.827118055553</v>
      </c>
      <c r="S1472">
        <f t="shared" si="68"/>
        <v>2012</v>
      </c>
    </row>
    <row r="1473" spans="1:19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66"/>
        <v>96.88</v>
      </c>
      <c r="Q1473" s="14">
        <f t="shared" si="67"/>
        <v>42073.957569444443</v>
      </c>
      <c r="S1473">
        <f t="shared" si="68"/>
        <v>2015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si="66"/>
        <v>103.2</v>
      </c>
      <c r="Q1474" s="14">
        <f t="shared" si="67"/>
        <v>41533.542858796296</v>
      </c>
      <c r="S1474">
        <f t="shared" si="68"/>
        <v>2013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ref="P1475:P1538" si="69">IFERROR(ROUND(E1475/L1475,2),0)</f>
        <v>38.46</v>
      </c>
      <c r="Q1475" s="14">
        <f t="shared" ref="Q1475:Q1538" si="70">(((J1475/60)/60)/24)+DATE(1970,1,1)</f>
        <v>40939.979618055557</v>
      </c>
      <c r="S1475">
        <f t="shared" ref="S1475:S1538" si="71">YEAR(Q1475)</f>
        <v>2012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69"/>
        <v>44.32</v>
      </c>
      <c r="Q1476" s="14">
        <f t="shared" si="70"/>
        <v>41500.727916666663</v>
      </c>
      <c r="S1476">
        <f t="shared" si="71"/>
        <v>2013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69"/>
        <v>64.17</v>
      </c>
      <c r="Q1477" s="14">
        <f t="shared" si="70"/>
        <v>41960.722951388889</v>
      </c>
      <c r="S1477">
        <f t="shared" si="71"/>
        <v>2014</v>
      </c>
    </row>
    <row r="1478" spans="1:19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69"/>
        <v>43.33</v>
      </c>
      <c r="Q1478" s="14">
        <f t="shared" si="70"/>
        <v>40766.041921296295</v>
      </c>
      <c r="S1478">
        <f t="shared" si="71"/>
        <v>2011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69"/>
        <v>90.5</v>
      </c>
      <c r="Q1479" s="14">
        <f t="shared" si="70"/>
        <v>40840.615787037037</v>
      </c>
      <c r="S1479">
        <f t="shared" si="71"/>
        <v>2011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69"/>
        <v>29.19</v>
      </c>
      <c r="Q1480" s="14">
        <f t="shared" si="70"/>
        <v>41394.871678240743</v>
      </c>
      <c r="S1480">
        <f t="shared" si="71"/>
        <v>2013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69"/>
        <v>30.96</v>
      </c>
      <c r="Q1481" s="14">
        <f t="shared" si="70"/>
        <v>41754.745243055557</v>
      </c>
      <c r="S1481">
        <f t="shared" si="71"/>
        <v>2014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69"/>
        <v>92.16</v>
      </c>
      <c r="Q1482" s="14">
        <f t="shared" si="70"/>
        <v>41464.934016203704</v>
      </c>
      <c r="S1482">
        <f t="shared" si="71"/>
        <v>2013</v>
      </c>
    </row>
    <row r="1483" spans="1:19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69"/>
        <v>17.5</v>
      </c>
      <c r="Q1483" s="14">
        <f t="shared" si="70"/>
        <v>41550.922974537039</v>
      </c>
      <c r="S1483">
        <f t="shared" si="71"/>
        <v>2013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69"/>
        <v>5</v>
      </c>
      <c r="Q1484" s="14">
        <f t="shared" si="70"/>
        <v>41136.85805555556</v>
      </c>
      <c r="S1484">
        <f t="shared" si="71"/>
        <v>2012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69"/>
        <v>25</v>
      </c>
      <c r="Q1485" s="14">
        <f t="shared" si="70"/>
        <v>42548.192997685182</v>
      </c>
      <c r="S1485">
        <f t="shared" si="71"/>
        <v>2016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69"/>
        <v>0</v>
      </c>
      <c r="Q1486" s="14">
        <f t="shared" si="70"/>
        <v>41053.200960648144</v>
      </c>
      <c r="S1486">
        <f t="shared" si="71"/>
        <v>2012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69"/>
        <v>50</v>
      </c>
      <c r="Q1487" s="14">
        <f t="shared" si="70"/>
        <v>42130.795983796299</v>
      </c>
      <c r="S1487">
        <f t="shared" si="71"/>
        <v>2015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69"/>
        <v>16</v>
      </c>
      <c r="Q1488" s="14">
        <f t="shared" si="70"/>
        <v>42032.168530092589</v>
      </c>
      <c r="S1488">
        <f t="shared" si="71"/>
        <v>2015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69"/>
        <v>0</v>
      </c>
      <c r="Q1489" s="14">
        <f t="shared" si="70"/>
        <v>42554.917488425926</v>
      </c>
      <c r="S1489">
        <f t="shared" si="71"/>
        <v>2016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69"/>
        <v>60</v>
      </c>
      <c r="Q1490" s="14">
        <f t="shared" si="70"/>
        <v>41614.563194444447</v>
      </c>
      <c r="S1490">
        <f t="shared" si="71"/>
        <v>2013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69"/>
        <v>0</v>
      </c>
      <c r="Q1491" s="14">
        <f t="shared" si="70"/>
        <v>41198.611712962964</v>
      </c>
      <c r="S1491">
        <f t="shared" si="71"/>
        <v>2012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69"/>
        <v>47.11</v>
      </c>
      <c r="Q1492" s="14">
        <f t="shared" si="70"/>
        <v>41520.561041666668</v>
      </c>
      <c r="S1492">
        <f t="shared" si="71"/>
        <v>2013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69"/>
        <v>100</v>
      </c>
      <c r="Q1493" s="14">
        <f t="shared" si="70"/>
        <v>41991.713460648149</v>
      </c>
      <c r="S1493">
        <f t="shared" si="71"/>
        <v>2014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69"/>
        <v>15</v>
      </c>
      <c r="Q1494" s="14">
        <f t="shared" si="70"/>
        <v>40682.884791666671</v>
      </c>
      <c r="S1494">
        <f t="shared" si="71"/>
        <v>2011</v>
      </c>
    </row>
    <row r="1495" spans="1:19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69"/>
        <v>0</v>
      </c>
      <c r="Q1495" s="14">
        <f t="shared" si="70"/>
        <v>41411.866608796299</v>
      </c>
      <c r="S1495">
        <f t="shared" si="71"/>
        <v>2013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69"/>
        <v>40.450000000000003</v>
      </c>
      <c r="Q1496" s="14">
        <f t="shared" si="70"/>
        <v>42067.722372685181</v>
      </c>
      <c r="S1496">
        <f t="shared" si="71"/>
        <v>2015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69"/>
        <v>0</v>
      </c>
      <c r="Q1497" s="14">
        <f t="shared" si="70"/>
        <v>40752.789710648147</v>
      </c>
      <c r="S1497">
        <f t="shared" si="71"/>
        <v>2011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69"/>
        <v>0</v>
      </c>
      <c r="Q1498" s="14">
        <f t="shared" si="70"/>
        <v>41838.475219907406</v>
      </c>
      <c r="S1498">
        <f t="shared" si="71"/>
        <v>2014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69"/>
        <v>1</v>
      </c>
      <c r="Q1499" s="14">
        <f t="shared" si="70"/>
        <v>41444.64261574074</v>
      </c>
      <c r="S1499">
        <f t="shared" si="71"/>
        <v>2013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69"/>
        <v>19</v>
      </c>
      <c r="Q1500" s="14">
        <f t="shared" si="70"/>
        <v>41840.983541666668</v>
      </c>
      <c r="S1500">
        <f t="shared" si="71"/>
        <v>2014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69"/>
        <v>5</v>
      </c>
      <c r="Q1501" s="14">
        <f t="shared" si="70"/>
        <v>42527.007326388892</v>
      </c>
      <c r="S1501">
        <f t="shared" si="71"/>
        <v>2016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69"/>
        <v>46.73</v>
      </c>
      <c r="Q1502" s="14">
        <f t="shared" si="70"/>
        <v>41365.904594907406</v>
      </c>
      <c r="S1502">
        <f t="shared" si="71"/>
        <v>2013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69"/>
        <v>97.73</v>
      </c>
      <c r="Q1503" s="14">
        <f t="shared" si="70"/>
        <v>42163.583599537036</v>
      </c>
      <c r="S1503">
        <f t="shared" si="71"/>
        <v>2015</v>
      </c>
    </row>
    <row r="1504" spans="1:19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69"/>
        <v>67.84</v>
      </c>
      <c r="Q1504" s="14">
        <f t="shared" si="70"/>
        <v>42426.542592592596</v>
      </c>
      <c r="S1504">
        <f t="shared" si="71"/>
        <v>2016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69"/>
        <v>56.98</v>
      </c>
      <c r="Q1505" s="14">
        <f t="shared" si="70"/>
        <v>42606.347233796296</v>
      </c>
      <c r="S1505">
        <f t="shared" si="71"/>
        <v>2016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69"/>
        <v>67.16</v>
      </c>
      <c r="Q1506" s="14">
        <f t="shared" si="70"/>
        <v>41772.657685185186</v>
      </c>
      <c r="S1506">
        <f t="shared" si="71"/>
        <v>2014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69"/>
        <v>48.04</v>
      </c>
      <c r="Q1507" s="14">
        <f t="shared" si="70"/>
        <v>42414.44332175926</v>
      </c>
      <c r="S1507">
        <f t="shared" si="71"/>
        <v>2016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69"/>
        <v>38.86</v>
      </c>
      <c r="Q1508" s="14">
        <f t="shared" si="70"/>
        <v>41814.785925925928</v>
      </c>
      <c r="S1508">
        <f t="shared" si="71"/>
        <v>2014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69"/>
        <v>78.180000000000007</v>
      </c>
      <c r="Q1509" s="14">
        <f t="shared" si="70"/>
        <v>40254.450335648151</v>
      </c>
      <c r="S1509">
        <f t="shared" si="71"/>
        <v>2010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69"/>
        <v>97.11</v>
      </c>
      <c r="Q1510" s="14">
        <f t="shared" si="70"/>
        <v>41786.614363425928</v>
      </c>
      <c r="S1510">
        <f t="shared" si="71"/>
        <v>2014</v>
      </c>
    </row>
    <row r="1511" spans="1:19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69"/>
        <v>110.39</v>
      </c>
      <c r="Q1511" s="14">
        <f t="shared" si="70"/>
        <v>42751.533391203702</v>
      </c>
      <c r="S1511">
        <f t="shared" si="71"/>
        <v>2017</v>
      </c>
    </row>
    <row r="1512" spans="1:19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69"/>
        <v>39.92</v>
      </c>
      <c r="Q1512" s="14">
        <f t="shared" si="70"/>
        <v>41809.385162037033</v>
      </c>
      <c r="S1512">
        <f t="shared" si="71"/>
        <v>2014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69"/>
        <v>75.98</v>
      </c>
      <c r="Q1513" s="14">
        <f t="shared" si="70"/>
        <v>42296.583379629628</v>
      </c>
      <c r="S1513">
        <f t="shared" si="71"/>
        <v>2015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69"/>
        <v>58.38</v>
      </c>
      <c r="Q1514" s="14">
        <f t="shared" si="70"/>
        <v>42741.684479166666</v>
      </c>
      <c r="S1514">
        <f t="shared" si="71"/>
        <v>2017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69"/>
        <v>55.82</v>
      </c>
      <c r="Q1515" s="14">
        <f t="shared" si="70"/>
        <v>41806.637337962966</v>
      </c>
      <c r="S1515">
        <f t="shared" si="71"/>
        <v>2014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69"/>
        <v>151.24</v>
      </c>
      <c r="Q1516" s="14">
        <f t="shared" si="70"/>
        <v>42234.597685185188</v>
      </c>
      <c r="S1516">
        <f t="shared" si="71"/>
        <v>2015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69"/>
        <v>849.67</v>
      </c>
      <c r="Q1517" s="14">
        <f t="shared" si="70"/>
        <v>42415.253437499996</v>
      </c>
      <c r="S1517">
        <f t="shared" si="71"/>
        <v>2016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69"/>
        <v>159.24</v>
      </c>
      <c r="Q1518" s="14">
        <f t="shared" si="70"/>
        <v>42619.466342592597</v>
      </c>
      <c r="S1518">
        <f t="shared" si="71"/>
        <v>2016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69"/>
        <v>39.51</v>
      </c>
      <c r="Q1519" s="14">
        <f t="shared" si="70"/>
        <v>41948.56658564815</v>
      </c>
      <c r="S1519">
        <f t="shared" si="71"/>
        <v>2014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69"/>
        <v>130.53</v>
      </c>
      <c r="Q1520" s="14">
        <f t="shared" si="70"/>
        <v>41760.8200462963</v>
      </c>
      <c r="S1520">
        <f t="shared" si="71"/>
        <v>2014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69"/>
        <v>64.16</v>
      </c>
      <c r="Q1521" s="14">
        <f t="shared" si="70"/>
        <v>41782.741701388892</v>
      </c>
      <c r="S1521">
        <f t="shared" si="71"/>
        <v>2014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69"/>
        <v>111.53</v>
      </c>
      <c r="Q1522" s="14">
        <f t="shared" si="70"/>
        <v>41955.857789351852</v>
      </c>
      <c r="S1522">
        <f t="shared" si="71"/>
        <v>2014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69"/>
        <v>170.45</v>
      </c>
      <c r="Q1523" s="14">
        <f t="shared" si="70"/>
        <v>42493.167719907404</v>
      </c>
      <c r="S1523">
        <f t="shared" si="71"/>
        <v>2016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69"/>
        <v>133.74</v>
      </c>
      <c r="Q1524" s="14">
        <f t="shared" si="70"/>
        <v>41899.830312500002</v>
      </c>
      <c r="S1524">
        <f t="shared" si="71"/>
        <v>2014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69"/>
        <v>95.83</v>
      </c>
      <c r="Q1525" s="14">
        <f t="shared" si="70"/>
        <v>41964.751342592594</v>
      </c>
      <c r="S1525">
        <f t="shared" si="71"/>
        <v>2014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69"/>
        <v>221.79</v>
      </c>
      <c r="Q1526" s="14">
        <f t="shared" si="70"/>
        <v>42756.501041666663</v>
      </c>
      <c r="S1526">
        <f t="shared" si="71"/>
        <v>2017</v>
      </c>
    </row>
    <row r="1527" spans="1:19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69"/>
        <v>32.32</v>
      </c>
      <c r="Q1527" s="14">
        <f t="shared" si="70"/>
        <v>42570.702986111108</v>
      </c>
      <c r="S1527">
        <f t="shared" si="71"/>
        <v>2016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69"/>
        <v>98.84</v>
      </c>
      <c r="Q1528" s="14">
        <f t="shared" si="70"/>
        <v>42339.276006944448</v>
      </c>
      <c r="S1528">
        <f t="shared" si="71"/>
        <v>2015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69"/>
        <v>55.22</v>
      </c>
      <c r="Q1529" s="14">
        <f t="shared" si="70"/>
        <v>42780.600532407407</v>
      </c>
      <c r="S1529">
        <f t="shared" si="71"/>
        <v>2017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69"/>
        <v>52.79</v>
      </c>
      <c r="Q1530" s="14">
        <f t="shared" si="70"/>
        <v>42736.732893518521</v>
      </c>
      <c r="S1530">
        <f t="shared" si="71"/>
        <v>2017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69"/>
        <v>135.66999999999999</v>
      </c>
      <c r="Q1531" s="14">
        <f t="shared" si="70"/>
        <v>42052.628703703704</v>
      </c>
      <c r="S1531">
        <f t="shared" si="71"/>
        <v>2015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69"/>
        <v>53.99</v>
      </c>
      <c r="Q1532" s="14">
        <f t="shared" si="70"/>
        <v>42275.767303240747</v>
      </c>
      <c r="S1532">
        <f t="shared" si="71"/>
        <v>2015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69"/>
        <v>56.64</v>
      </c>
      <c r="Q1533" s="14">
        <f t="shared" si="70"/>
        <v>41941.802384259259</v>
      </c>
      <c r="S1533">
        <f t="shared" si="71"/>
        <v>2014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69"/>
        <v>82.32</v>
      </c>
      <c r="Q1534" s="14">
        <f t="shared" si="70"/>
        <v>42391.475289351853</v>
      </c>
      <c r="S1534">
        <f t="shared" si="71"/>
        <v>2016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69"/>
        <v>88.26</v>
      </c>
      <c r="Q1535" s="14">
        <f t="shared" si="70"/>
        <v>42443.00204861111</v>
      </c>
      <c r="S1535">
        <f t="shared" si="71"/>
        <v>2016</v>
      </c>
    </row>
    <row r="1536" spans="1:19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69"/>
        <v>84.91</v>
      </c>
      <c r="Q1536" s="14">
        <f t="shared" si="70"/>
        <v>42221.67432870371</v>
      </c>
      <c r="S1536">
        <f t="shared" si="71"/>
        <v>2015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69"/>
        <v>48.15</v>
      </c>
      <c r="Q1537" s="14">
        <f t="shared" si="70"/>
        <v>42484.829062500001</v>
      </c>
      <c r="S1537">
        <f t="shared" si="71"/>
        <v>2016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si="69"/>
        <v>66.02</v>
      </c>
      <c r="Q1538" s="14">
        <f t="shared" si="70"/>
        <v>42213.802199074074</v>
      </c>
      <c r="S1538">
        <f t="shared" si="71"/>
        <v>2015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ref="P1539:P1602" si="72">IFERROR(ROUND(E1539/L1539,2),0)</f>
        <v>96.38</v>
      </c>
      <c r="Q1539" s="14">
        <f t="shared" ref="Q1539:Q1602" si="73">(((J1539/60)/60)/24)+DATE(1970,1,1)</f>
        <v>42552.315127314811</v>
      </c>
      <c r="S1539">
        <f t="shared" ref="S1539:S1602" si="74">YEAR(Q1539)</f>
        <v>2016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72"/>
        <v>156.16999999999999</v>
      </c>
      <c r="Q1540" s="14">
        <f t="shared" si="73"/>
        <v>41981.782060185185</v>
      </c>
      <c r="S1540">
        <f t="shared" si="74"/>
        <v>2014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72"/>
        <v>95.76</v>
      </c>
      <c r="Q1541" s="14">
        <f t="shared" si="73"/>
        <v>42705.919201388882</v>
      </c>
      <c r="S1541">
        <f t="shared" si="74"/>
        <v>2016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72"/>
        <v>180.41</v>
      </c>
      <c r="Q1542" s="14">
        <f t="shared" si="73"/>
        <v>41939.00712962963</v>
      </c>
      <c r="S1542">
        <f t="shared" si="74"/>
        <v>2014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72"/>
        <v>3</v>
      </c>
      <c r="Q1543" s="14">
        <f t="shared" si="73"/>
        <v>41974.712245370371</v>
      </c>
      <c r="S1543">
        <f t="shared" si="74"/>
        <v>2014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72"/>
        <v>20</v>
      </c>
      <c r="Q1544" s="14">
        <f t="shared" si="73"/>
        <v>42170.996527777781</v>
      </c>
      <c r="S1544">
        <f t="shared" si="74"/>
        <v>2015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72"/>
        <v>10</v>
      </c>
      <c r="Q1545" s="14">
        <f t="shared" si="73"/>
        <v>41935.509652777779</v>
      </c>
      <c r="S1545">
        <f t="shared" si="74"/>
        <v>2014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72"/>
        <v>0</v>
      </c>
      <c r="Q1546" s="14">
        <f t="shared" si="73"/>
        <v>42053.051203703704</v>
      </c>
      <c r="S1546">
        <f t="shared" si="74"/>
        <v>2015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72"/>
        <v>1</v>
      </c>
      <c r="Q1547" s="14">
        <f t="shared" si="73"/>
        <v>42031.884652777779</v>
      </c>
      <c r="S1547">
        <f t="shared" si="74"/>
        <v>2015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72"/>
        <v>26.27</v>
      </c>
      <c r="Q1548" s="14">
        <f t="shared" si="73"/>
        <v>41839.212951388887</v>
      </c>
      <c r="S1548">
        <f t="shared" si="74"/>
        <v>2014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72"/>
        <v>0</v>
      </c>
      <c r="Q1549" s="14">
        <f t="shared" si="73"/>
        <v>42782.426875000005</v>
      </c>
      <c r="S1549">
        <f t="shared" si="74"/>
        <v>2017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72"/>
        <v>60</v>
      </c>
      <c r="Q1550" s="14">
        <f t="shared" si="73"/>
        <v>42286.88217592593</v>
      </c>
      <c r="S1550">
        <f t="shared" si="74"/>
        <v>2015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72"/>
        <v>28.33</v>
      </c>
      <c r="Q1551" s="14">
        <f t="shared" si="73"/>
        <v>42281.136099537034</v>
      </c>
      <c r="S1551">
        <f t="shared" si="74"/>
        <v>2015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72"/>
        <v>14.43</v>
      </c>
      <c r="Q1552" s="14">
        <f t="shared" si="73"/>
        <v>42472.449467592596</v>
      </c>
      <c r="S1552">
        <f t="shared" si="74"/>
        <v>2016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72"/>
        <v>0</v>
      </c>
      <c r="Q1553" s="14">
        <f t="shared" si="73"/>
        <v>42121.824525462958</v>
      </c>
      <c r="S1553">
        <f t="shared" si="74"/>
        <v>2015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72"/>
        <v>132.19</v>
      </c>
      <c r="Q1554" s="14">
        <f t="shared" si="73"/>
        <v>41892.688750000001</v>
      </c>
      <c r="S1554">
        <f t="shared" si="74"/>
        <v>2014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72"/>
        <v>0</v>
      </c>
      <c r="Q1555" s="14">
        <f t="shared" si="73"/>
        <v>42219.282951388886</v>
      </c>
      <c r="S1555">
        <f t="shared" si="74"/>
        <v>2015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72"/>
        <v>0</v>
      </c>
      <c r="Q1556" s="14">
        <f t="shared" si="73"/>
        <v>42188.252199074079</v>
      </c>
      <c r="S1556">
        <f t="shared" si="74"/>
        <v>2015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72"/>
        <v>0</v>
      </c>
      <c r="Q1557" s="14">
        <f t="shared" si="73"/>
        <v>42241.613796296297</v>
      </c>
      <c r="S1557">
        <f t="shared" si="74"/>
        <v>2015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72"/>
        <v>56.42</v>
      </c>
      <c r="Q1558" s="14">
        <f t="shared" si="73"/>
        <v>42525.153055555551</v>
      </c>
      <c r="S1558">
        <f t="shared" si="74"/>
        <v>2016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72"/>
        <v>100</v>
      </c>
      <c r="Q1559" s="14">
        <f t="shared" si="73"/>
        <v>41871.65315972222</v>
      </c>
      <c r="S1559">
        <f t="shared" si="74"/>
        <v>2014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72"/>
        <v>11.67</v>
      </c>
      <c r="Q1560" s="14">
        <f t="shared" si="73"/>
        <v>42185.397673611107</v>
      </c>
      <c r="S1560">
        <f t="shared" si="74"/>
        <v>2015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72"/>
        <v>50</v>
      </c>
      <c r="Q1561" s="14">
        <f t="shared" si="73"/>
        <v>42108.05322916666</v>
      </c>
      <c r="S1561">
        <f t="shared" si="74"/>
        <v>2015</v>
      </c>
    </row>
    <row r="1562" spans="1:19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72"/>
        <v>23.5</v>
      </c>
      <c r="Q1562" s="14">
        <f t="shared" si="73"/>
        <v>41936.020752314813</v>
      </c>
      <c r="S1562">
        <f t="shared" si="74"/>
        <v>2014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72"/>
        <v>67</v>
      </c>
      <c r="Q1563" s="14">
        <f t="shared" si="73"/>
        <v>41555.041701388887</v>
      </c>
      <c r="S1563">
        <f t="shared" si="74"/>
        <v>2013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72"/>
        <v>0</v>
      </c>
      <c r="Q1564" s="14">
        <f t="shared" si="73"/>
        <v>40079.566157407404</v>
      </c>
      <c r="S1564">
        <f t="shared" si="74"/>
        <v>2009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72"/>
        <v>42.5</v>
      </c>
      <c r="Q1565" s="14">
        <f t="shared" si="73"/>
        <v>41652.742488425924</v>
      </c>
      <c r="S1565">
        <f t="shared" si="74"/>
        <v>2014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72"/>
        <v>10</v>
      </c>
      <c r="Q1566" s="14">
        <f t="shared" si="73"/>
        <v>42121.367002314815</v>
      </c>
      <c r="S1566">
        <f t="shared" si="74"/>
        <v>2015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72"/>
        <v>100</v>
      </c>
      <c r="Q1567" s="14">
        <f t="shared" si="73"/>
        <v>40672.729872685188</v>
      </c>
      <c r="S1567">
        <f t="shared" si="74"/>
        <v>2011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72"/>
        <v>108.05</v>
      </c>
      <c r="Q1568" s="14">
        <f t="shared" si="73"/>
        <v>42549.916712962964</v>
      </c>
      <c r="S1568">
        <f t="shared" si="74"/>
        <v>2016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72"/>
        <v>26.92</v>
      </c>
      <c r="Q1569" s="14">
        <f t="shared" si="73"/>
        <v>41671.936863425923</v>
      </c>
      <c r="S1569">
        <f t="shared" si="74"/>
        <v>2014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72"/>
        <v>155</v>
      </c>
      <c r="Q1570" s="14">
        <f t="shared" si="73"/>
        <v>41962.062326388885</v>
      </c>
      <c r="S1570">
        <f t="shared" si="74"/>
        <v>2014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72"/>
        <v>0</v>
      </c>
      <c r="Q1571" s="14">
        <f t="shared" si="73"/>
        <v>41389.679560185185</v>
      </c>
      <c r="S1571">
        <f t="shared" si="74"/>
        <v>2013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72"/>
        <v>47.77</v>
      </c>
      <c r="Q1572" s="14">
        <f t="shared" si="73"/>
        <v>42438.813449074078</v>
      </c>
      <c r="S1572">
        <f t="shared" si="74"/>
        <v>2016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72"/>
        <v>20</v>
      </c>
      <c r="Q1573" s="14">
        <f t="shared" si="73"/>
        <v>42144.769479166673</v>
      </c>
      <c r="S1573">
        <f t="shared" si="74"/>
        <v>2015</v>
      </c>
    </row>
    <row r="1574" spans="1:19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72"/>
        <v>41.67</v>
      </c>
      <c r="Q1574" s="14">
        <f t="shared" si="73"/>
        <v>42404.033090277779</v>
      </c>
      <c r="S1574">
        <f t="shared" si="74"/>
        <v>2016</v>
      </c>
    </row>
    <row r="1575" spans="1:19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72"/>
        <v>74.33</v>
      </c>
      <c r="Q1575" s="14">
        <f t="shared" si="73"/>
        <v>42786.000023148154</v>
      </c>
      <c r="S1575">
        <f t="shared" si="74"/>
        <v>2017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72"/>
        <v>84.33</v>
      </c>
      <c r="Q1576" s="14">
        <f t="shared" si="73"/>
        <v>42017.927418981482</v>
      </c>
      <c r="S1576">
        <f t="shared" si="74"/>
        <v>2015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72"/>
        <v>65.459999999999994</v>
      </c>
      <c r="Q1577" s="14">
        <f t="shared" si="73"/>
        <v>41799.524259259262</v>
      </c>
      <c r="S1577">
        <f t="shared" si="74"/>
        <v>2014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72"/>
        <v>65</v>
      </c>
      <c r="Q1578" s="14">
        <f t="shared" si="73"/>
        <v>42140.879259259258</v>
      </c>
      <c r="S1578">
        <f t="shared" si="74"/>
        <v>2015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72"/>
        <v>27.5</v>
      </c>
      <c r="Q1579" s="14">
        <f t="shared" si="73"/>
        <v>41054.847777777781</v>
      </c>
      <c r="S1579">
        <f t="shared" si="74"/>
        <v>2012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72"/>
        <v>51.25</v>
      </c>
      <c r="Q1580" s="14">
        <f t="shared" si="73"/>
        <v>40399.065868055557</v>
      </c>
      <c r="S1580">
        <f t="shared" si="74"/>
        <v>2010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72"/>
        <v>14</v>
      </c>
      <c r="Q1581" s="14">
        <f t="shared" si="73"/>
        <v>41481.996423611112</v>
      </c>
      <c r="S1581">
        <f t="shared" si="74"/>
        <v>2013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72"/>
        <v>0</v>
      </c>
      <c r="Q1582" s="14">
        <f t="shared" si="73"/>
        <v>40990.050069444449</v>
      </c>
      <c r="S1582">
        <f t="shared" si="74"/>
        <v>2012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72"/>
        <v>5</v>
      </c>
      <c r="Q1583" s="14">
        <f t="shared" si="73"/>
        <v>42325.448958333334</v>
      </c>
      <c r="S1583">
        <f t="shared" si="74"/>
        <v>2015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72"/>
        <v>31</v>
      </c>
      <c r="Q1584" s="14">
        <f t="shared" si="73"/>
        <v>42246.789965277778</v>
      </c>
      <c r="S1584">
        <f t="shared" si="74"/>
        <v>2015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72"/>
        <v>15</v>
      </c>
      <c r="Q1585" s="14">
        <f t="shared" si="73"/>
        <v>41877.904988425929</v>
      </c>
      <c r="S1585">
        <f t="shared" si="74"/>
        <v>2014</v>
      </c>
    </row>
    <row r="1586" spans="1:19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72"/>
        <v>0</v>
      </c>
      <c r="Q1586" s="14">
        <f t="shared" si="73"/>
        <v>41779.649317129632</v>
      </c>
      <c r="S1586">
        <f t="shared" si="74"/>
        <v>2014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72"/>
        <v>131.66999999999999</v>
      </c>
      <c r="Q1587" s="14">
        <f t="shared" si="73"/>
        <v>42707.895462962959</v>
      </c>
      <c r="S1587">
        <f t="shared" si="74"/>
        <v>2016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72"/>
        <v>0</v>
      </c>
      <c r="Q1588" s="14">
        <f t="shared" si="73"/>
        <v>42069.104421296302</v>
      </c>
      <c r="S1588">
        <f t="shared" si="74"/>
        <v>2015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72"/>
        <v>1</v>
      </c>
      <c r="Q1589" s="14">
        <f t="shared" si="73"/>
        <v>41956.950983796298</v>
      </c>
      <c r="S1589">
        <f t="shared" si="74"/>
        <v>2014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72"/>
        <v>0</v>
      </c>
      <c r="Q1590" s="14">
        <f t="shared" si="73"/>
        <v>42005.24998842593</v>
      </c>
      <c r="S1590">
        <f t="shared" si="74"/>
        <v>2015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72"/>
        <v>0</v>
      </c>
      <c r="Q1591" s="14">
        <f t="shared" si="73"/>
        <v>42256.984791666662</v>
      </c>
      <c r="S1591">
        <f t="shared" si="74"/>
        <v>2015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72"/>
        <v>510</v>
      </c>
      <c r="Q1592" s="14">
        <f t="shared" si="73"/>
        <v>42240.857222222221</v>
      </c>
      <c r="S1592">
        <f t="shared" si="74"/>
        <v>2015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72"/>
        <v>44.48</v>
      </c>
      <c r="Q1593" s="14">
        <f t="shared" si="73"/>
        <v>42433.726168981477</v>
      </c>
      <c r="S1593">
        <f t="shared" si="74"/>
        <v>2016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72"/>
        <v>0</v>
      </c>
      <c r="Q1594" s="14">
        <f t="shared" si="73"/>
        <v>42046.072743055556</v>
      </c>
      <c r="S1594">
        <f t="shared" si="74"/>
        <v>2015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72"/>
        <v>1</v>
      </c>
      <c r="Q1595" s="14">
        <f t="shared" si="73"/>
        <v>42033.845543981486</v>
      </c>
      <c r="S1595">
        <f t="shared" si="74"/>
        <v>2015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72"/>
        <v>20.5</v>
      </c>
      <c r="Q1596" s="14">
        <f t="shared" si="73"/>
        <v>42445.712754629625</v>
      </c>
      <c r="S1596">
        <f t="shared" si="74"/>
        <v>2016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72"/>
        <v>40</v>
      </c>
      <c r="Q1597" s="14">
        <f t="shared" si="73"/>
        <v>41780.050092592595</v>
      </c>
      <c r="S1597">
        <f t="shared" si="74"/>
        <v>2014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72"/>
        <v>25</v>
      </c>
      <c r="Q1598" s="14">
        <f t="shared" si="73"/>
        <v>41941.430196759262</v>
      </c>
      <c r="S1598">
        <f t="shared" si="74"/>
        <v>2014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72"/>
        <v>0</v>
      </c>
      <c r="Q1599" s="14">
        <f t="shared" si="73"/>
        <v>42603.354131944448</v>
      </c>
      <c r="S1599">
        <f t="shared" si="74"/>
        <v>2016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72"/>
        <v>1</v>
      </c>
      <c r="Q1600" s="14">
        <f t="shared" si="73"/>
        <v>42151.667337962965</v>
      </c>
      <c r="S1600">
        <f t="shared" si="74"/>
        <v>2015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72"/>
        <v>0</v>
      </c>
      <c r="Q1601" s="14">
        <f t="shared" si="73"/>
        <v>42438.53907407407</v>
      </c>
      <c r="S1601">
        <f t="shared" si="74"/>
        <v>2016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si="72"/>
        <v>40.78</v>
      </c>
      <c r="Q1602" s="14">
        <f t="shared" si="73"/>
        <v>41791.057314814818</v>
      </c>
      <c r="S1602">
        <f t="shared" si="74"/>
        <v>2014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ref="P1603:P1666" si="75">IFERROR(ROUND(E1603/L1603,2),0)</f>
        <v>48.33</v>
      </c>
      <c r="Q1603" s="14">
        <f t="shared" ref="Q1603:Q1666" si="76">(((J1603/60)/60)/24)+DATE(1970,1,1)</f>
        <v>40638.092974537038</v>
      </c>
      <c r="S1603">
        <f t="shared" ref="S1603:S1666" si="77">YEAR(Q1603)</f>
        <v>2011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75"/>
        <v>46.95</v>
      </c>
      <c r="Q1604" s="14">
        <f t="shared" si="76"/>
        <v>40788.297650462962</v>
      </c>
      <c r="S1604">
        <f t="shared" si="77"/>
        <v>2011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75"/>
        <v>66.69</v>
      </c>
      <c r="Q1605" s="14">
        <f t="shared" si="76"/>
        <v>40876.169664351852</v>
      </c>
      <c r="S1605">
        <f t="shared" si="77"/>
        <v>2011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75"/>
        <v>48.84</v>
      </c>
      <c r="Q1606" s="14">
        <f t="shared" si="76"/>
        <v>40945.845312500001</v>
      </c>
      <c r="S1606">
        <f t="shared" si="77"/>
        <v>2012</v>
      </c>
    </row>
    <row r="1607" spans="1:19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75"/>
        <v>137.31</v>
      </c>
      <c r="Q1607" s="14">
        <f t="shared" si="76"/>
        <v>40747.012881944444</v>
      </c>
      <c r="S1607">
        <f t="shared" si="77"/>
        <v>2011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75"/>
        <v>87.83</v>
      </c>
      <c r="Q1608" s="14">
        <f t="shared" si="76"/>
        <v>40536.111550925925</v>
      </c>
      <c r="S1608">
        <f t="shared" si="77"/>
        <v>2010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75"/>
        <v>70.790000000000006</v>
      </c>
      <c r="Q1609" s="14">
        <f t="shared" si="76"/>
        <v>41053.80846064815</v>
      </c>
      <c r="S1609">
        <f t="shared" si="77"/>
        <v>2012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75"/>
        <v>52.83</v>
      </c>
      <c r="Q1610" s="14">
        <f t="shared" si="76"/>
        <v>41607.83085648148</v>
      </c>
      <c r="S1610">
        <f t="shared" si="77"/>
        <v>2013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75"/>
        <v>443.75</v>
      </c>
      <c r="Q1611" s="14">
        <f t="shared" si="76"/>
        <v>40796.001261574071</v>
      </c>
      <c r="S1611">
        <f t="shared" si="77"/>
        <v>2011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75"/>
        <v>48.54</v>
      </c>
      <c r="Q1612" s="14">
        <f t="shared" si="76"/>
        <v>41228.924884259257</v>
      </c>
      <c r="S1612">
        <f t="shared" si="77"/>
        <v>2012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75"/>
        <v>37.07</v>
      </c>
      <c r="Q1613" s="14">
        <f t="shared" si="76"/>
        <v>41409.00037037037</v>
      </c>
      <c r="S1613">
        <f t="shared" si="77"/>
        <v>2013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75"/>
        <v>50</v>
      </c>
      <c r="Q1614" s="14">
        <f t="shared" si="76"/>
        <v>41246.874814814815</v>
      </c>
      <c r="S1614">
        <f t="shared" si="77"/>
        <v>2012</v>
      </c>
    </row>
    <row r="1615" spans="1:19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75"/>
        <v>39.04</v>
      </c>
      <c r="Q1615" s="14">
        <f t="shared" si="76"/>
        <v>41082.069467592592</v>
      </c>
      <c r="S1615">
        <f t="shared" si="77"/>
        <v>2012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75"/>
        <v>66.69</v>
      </c>
      <c r="Q1616" s="14">
        <f t="shared" si="76"/>
        <v>41794.981122685182</v>
      </c>
      <c r="S1616">
        <f t="shared" si="77"/>
        <v>2014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75"/>
        <v>67.13</v>
      </c>
      <c r="Q1617" s="14">
        <f t="shared" si="76"/>
        <v>40845.050879629627</v>
      </c>
      <c r="S1617">
        <f t="shared" si="77"/>
        <v>2011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75"/>
        <v>66.37</v>
      </c>
      <c r="Q1618" s="14">
        <f t="shared" si="76"/>
        <v>41194.715520833335</v>
      </c>
      <c r="S1618">
        <f t="shared" si="77"/>
        <v>2012</v>
      </c>
    </row>
    <row r="1619" spans="1:19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75"/>
        <v>64.62</v>
      </c>
      <c r="Q1619" s="14">
        <f t="shared" si="76"/>
        <v>41546.664212962962</v>
      </c>
      <c r="S1619">
        <f t="shared" si="77"/>
        <v>2013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75"/>
        <v>58.37</v>
      </c>
      <c r="Q1620" s="14">
        <f t="shared" si="76"/>
        <v>41301.654340277775</v>
      </c>
      <c r="S1620">
        <f t="shared" si="77"/>
        <v>2013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75"/>
        <v>86.96</v>
      </c>
      <c r="Q1621" s="14">
        <f t="shared" si="76"/>
        <v>41876.18618055556</v>
      </c>
      <c r="S1621">
        <f t="shared" si="77"/>
        <v>2014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75"/>
        <v>66.47</v>
      </c>
      <c r="Q1622" s="14">
        <f t="shared" si="76"/>
        <v>41321.339583333334</v>
      </c>
      <c r="S1622">
        <f t="shared" si="77"/>
        <v>2013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75"/>
        <v>163.78</v>
      </c>
      <c r="Q1623" s="14">
        <f t="shared" si="76"/>
        <v>41003.60665509259</v>
      </c>
      <c r="S1623">
        <f t="shared" si="77"/>
        <v>2012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75"/>
        <v>107.98</v>
      </c>
      <c r="Q1624" s="14">
        <f t="shared" si="76"/>
        <v>41950.29483796296</v>
      </c>
      <c r="S1624">
        <f t="shared" si="77"/>
        <v>2014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75"/>
        <v>42.11</v>
      </c>
      <c r="Q1625" s="14">
        <f t="shared" si="76"/>
        <v>41453.688530092593</v>
      </c>
      <c r="S1625">
        <f t="shared" si="77"/>
        <v>2013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75"/>
        <v>47.2</v>
      </c>
      <c r="Q1626" s="14">
        <f t="shared" si="76"/>
        <v>41243.367303240739</v>
      </c>
      <c r="S1626">
        <f t="shared" si="77"/>
        <v>2012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75"/>
        <v>112.02</v>
      </c>
      <c r="Q1627" s="14">
        <f t="shared" si="76"/>
        <v>41135.699687500004</v>
      </c>
      <c r="S1627">
        <f t="shared" si="77"/>
        <v>2012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75"/>
        <v>74.95</v>
      </c>
      <c r="Q1628" s="14">
        <f t="shared" si="76"/>
        <v>41579.847997685189</v>
      </c>
      <c r="S1628">
        <f t="shared" si="77"/>
        <v>2013</v>
      </c>
    </row>
    <row r="1629" spans="1:19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75"/>
        <v>61.58</v>
      </c>
      <c r="Q1629" s="14">
        <f t="shared" si="76"/>
        <v>41205.707048611112</v>
      </c>
      <c r="S1629">
        <f t="shared" si="77"/>
        <v>2012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75"/>
        <v>45.88</v>
      </c>
      <c r="Q1630" s="14">
        <f t="shared" si="76"/>
        <v>41774.737060185187</v>
      </c>
      <c r="S1630">
        <f t="shared" si="77"/>
        <v>2014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75"/>
        <v>75.849999999999994</v>
      </c>
      <c r="Q1631" s="14">
        <f t="shared" si="76"/>
        <v>41645.867280092592</v>
      </c>
      <c r="S1631">
        <f t="shared" si="77"/>
        <v>2014</v>
      </c>
    </row>
    <row r="1632" spans="1:19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75"/>
        <v>84.21</v>
      </c>
      <c r="Q1632" s="14">
        <f t="shared" si="76"/>
        <v>40939.837673611109</v>
      </c>
      <c r="S1632">
        <f t="shared" si="77"/>
        <v>2012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75"/>
        <v>117.23</v>
      </c>
      <c r="Q1633" s="14">
        <f t="shared" si="76"/>
        <v>41164.859502314815</v>
      </c>
      <c r="S1633">
        <f t="shared" si="77"/>
        <v>2012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75"/>
        <v>86.49</v>
      </c>
      <c r="Q1634" s="14">
        <f t="shared" si="76"/>
        <v>40750.340902777774</v>
      </c>
      <c r="S1634">
        <f t="shared" si="77"/>
        <v>2011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75"/>
        <v>172.41</v>
      </c>
      <c r="Q1635" s="14">
        <f t="shared" si="76"/>
        <v>40896.883750000001</v>
      </c>
      <c r="S1635">
        <f t="shared" si="77"/>
        <v>2011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75"/>
        <v>62.81</v>
      </c>
      <c r="Q1636" s="14">
        <f t="shared" si="76"/>
        <v>40658.189826388887</v>
      </c>
      <c r="S1636">
        <f t="shared" si="77"/>
        <v>2011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75"/>
        <v>67.73</v>
      </c>
      <c r="Q1637" s="14">
        <f t="shared" si="76"/>
        <v>42502.868761574078</v>
      </c>
      <c r="S1637">
        <f t="shared" si="77"/>
        <v>2016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75"/>
        <v>53.56</v>
      </c>
      <c r="Q1638" s="14">
        <f t="shared" si="76"/>
        <v>40663.08666666667</v>
      </c>
      <c r="S1638">
        <f t="shared" si="77"/>
        <v>2011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75"/>
        <v>34.6</v>
      </c>
      <c r="Q1639" s="14">
        <f t="shared" si="76"/>
        <v>40122.751620370371</v>
      </c>
      <c r="S1639">
        <f t="shared" si="77"/>
        <v>2009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75"/>
        <v>38.89</v>
      </c>
      <c r="Q1640" s="14">
        <f t="shared" si="76"/>
        <v>41288.68712962963</v>
      </c>
      <c r="S1640">
        <f t="shared" si="77"/>
        <v>2013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75"/>
        <v>94.74</v>
      </c>
      <c r="Q1641" s="14">
        <f t="shared" si="76"/>
        <v>40941.652372685188</v>
      </c>
      <c r="S1641">
        <f t="shared" si="77"/>
        <v>2012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75"/>
        <v>39.97</v>
      </c>
      <c r="Q1642" s="14">
        <f t="shared" si="76"/>
        <v>40379.23096064815</v>
      </c>
      <c r="S1642">
        <f t="shared" si="77"/>
        <v>2010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75"/>
        <v>97.5</v>
      </c>
      <c r="Q1643" s="14">
        <f t="shared" si="76"/>
        <v>41962.596574074079</v>
      </c>
      <c r="S1643">
        <f t="shared" si="77"/>
        <v>2014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75"/>
        <v>42.86</v>
      </c>
      <c r="Q1644" s="14">
        <f t="shared" si="76"/>
        <v>40688.024618055555</v>
      </c>
      <c r="S1644">
        <f t="shared" si="77"/>
        <v>2011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75"/>
        <v>168.51</v>
      </c>
      <c r="Q1645" s="14">
        <f t="shared" si="76"/>
        <v>41146.824212962965</v>
      </c>
      <c r="S1645">
        <f t="shared" si="77"/>
        <v>2012</v>
      </c>
    </row>
    <row r="1646" spans="1:19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75"/>
        <v>85.55</v>
      </c>
      <c r="Q1646" s="14">
        <f t="shared" si="76"/>
        <v>41175.05972222222</v>
      </c>
      <c r="S1646">
        <f t="shared" si="77"/>
        <v>2012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75"/>
        <v>554</v>
      </c>
      <c r="Q1647" s="14">
        <f t="shared" si="76"/>
        <v>41521.617361111108</v>
      </c>
      <c r="S1647">
        <f t="shared" si="77"/>
        <v>2013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75"/>
        <v>26.55</v>
      </c>
      <c r="Q1648" s="14">
        <f t="shared" si="76"/>
        <v>41833.450266203705</v>
      </c>
      <c r="S1648">
        <f t="shared" si="77"/>
        <v>2014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75"/>
        <v>113.83</v>
      </c>
      <c r="Q1649" s="14">
        <f t="shared" si="76"/>
        <v>41039.409456018519</v>
      </c>
      <c r="S1649">
        <f t="shared" si="77"/>
        <v>2012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75"/>
        <v>32.01</v>
      </c>
      <c r="Q1650" s="14">
        <f t="shared" si="76"/>
        <v>40592.704652777778</v>
      </c>
      <c r="S1650">
        <f t="shared" si="77"/>
        <v>2011</v>
      </c>
    </row>
    <row r="1651" spans="1:19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75"/>
        <v>47.19</v>
      </c>
      <c r="Q1651" s="14">
        <f t="shared" si="76"/>
        <v>41737.684664351851</v>
      </c>
      <c r="S1651">
        <f t="shared" si="77"/>
        <v>2014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75"/>
        <v>88.47</v>
      </c>
      <c r="Q1652" s="14">
        <f t="shared" si="76"/>
        <v>41526.435613425929</v>
      </c>
      <c r="S1652">
        <f t="shared" si="77"/>
        <v>2013</v>
      </c>
    </row>
    <row r="1653" spans="1:19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75"/>
        <v>100.75</v>
      </c>
      <c r="Q1653" s="14">
        <f t="shared" si="76"/>
        <v>40625.900694444441</v>
      </c>
      <c r="S1653">
        <f t="shared" si="77"/>
        <v>2011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75"/>
        <v>64.709999999999994</v>
      </c>
      <c r="Q1654" s="14">
        <f t="shared" si="76"/>
        <v>41572.492974537039</v>
      </c>
      <c r="S1654">
        <f t="shared" si="77"/>
        <v>2013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75"/>
        <v>51.85</v>
      </c>
      <c r="Q1655" s="14">
        <f t="shared" si="76"/>
        <v>40626.834444444445</v>
      </c>
      <c r="S1655">
        <f t="shared" si="77"/>
        <v>2011</v>
      </c>
    </row>
    <row r="1656" spans="1:19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75"/>
        <v>38.79</v>
      </c>
      <c r="Q1656" s="14">
        <f t="shared" si="76"/>
        <v>40987.890740740739</v>
      </c>
      <c r="S1656">
        <f t="shared" si="77"/>
        <v>2012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75"/>
        <v>44.65</v>
      </c>
      <c r="Q1657" s="14">
        <f t="shared" si="76"/>
        <v>40974.791898148149</v>
      </c>
      <c r="S1657">
        <f t="shared" si="77"/>
        <v>2012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75"/>
        <v>156.77000000000001</v>
      </c>
      <c r="Q1658" s="14">
        <f t="shared" si="76"/>
        <v>41226.928842592592</v>
      </c>
      <c r="S1658">
        <f t="shared" si="77"/>
        <v>2012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75"/>
        <v>118.7</v>
      </c>
      <c r="Q1659" s="14">
        <f t="shared" si="76"/>
        <v>41023.782037037039</v>
      </c>
      <c r="S1659">
        <f t="shared" si="77"/>
        <v>2012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75"/>
        <v>74.150000000000006</v>
      </c>
      <c r="Q1660" s="14">
        <f t="shared" si="76"/>
        <v>41223.22184027778</v>
      </c>
      <c r="S1660">
        <f t="shared" si="77"/>
        <v>2012</v>
      </c>
    </row>
    <row r="1661" spans="1:19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75"/>
        <v>12.53</v>
      </c>
      <c r="Q1661" s="14">
        <f t="shared" si="76"/>
        <v>41596.913437499999</v>
      </c>
      <c r="S1661">
        <f t="shared" si="77"/>
        <v>2013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75"/>
        <v>27.86</v>
      </c>
      <c r="Q1662" s="14">
        <f t="shared" si="76"/>
        <v>42459.693865740745</v>
      </c>
      <c r="S1662">
        <f t="shared" si="77"/>
        <v>2016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75"/>
        <v>80.180000000000007</v>
      </c>
      <c r="Q1663" s="14">
        <f t="shared" si="76"/>
        <v>42343.998043981483</v>
      </c>
      <c r="S1663">
        <f t="shared" si="77"/>
        <v>2015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75"/>
        <v>132.44</v>
      </c>
      <c r="Q1664" s="14">
        <f t="shared" si="76"/>
        <v>40848.198333333334</v>
      </c>
      <c r="S1664">
        <f t="shared" si="77"/>
        <v>2011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75"/>
        <v>33.75</v>
      </c>
      <c r="Q1665" s="14">
        <f t="shared" si="76"/>
        <v>42006.02207175926</v>
      </c>
      <c r="S1665">
        <f t="shared" si="77"/>
        <v>2015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si="75"/>
        <v>34.380000000000003</v>
      </c>
      <c r="Q1666" s="14">
        <f t="shared" si="76"/>
        <v>40939.761782407404</v>
      </c>
      <c r="S1666">
        <f t="shared" si="77"/>
        <v>2012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ref="P1667:P1730" si="78">IFERROR(ROUND(E1667/L1667,2),0)</f>
        <v>44.96</v>
      </c>
      <c r="Q1667" s="14">
        <f t="shared" ref="Q1667:Q1730" si="79">(((J1667/60)/60)/24)+DATE(1970,1,1)</f>
        <v>40564.649456018517</v>
      </c>
      <c r="S1667">
        <f t="shared" ref="S1667:S1730" si="80">YEAR(Q1667)</f>
        <v>2011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78"/>
        <v>41.04</v>
      </c>
      <c r="Q1668" s="14">
        <f t="shared" si="79"/>
        <v>41331.253159722226</v>
      </c>
      <c r="S1668">
        <f t="shared" si="80"/>
        <v>2013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78"/>
        <v>52.6</v>
      </c>
      <c r="Q1669" s="14">
        <f t="shared" si="79"/>
        <v>41682.0705787037</v>
      </c>
      <c r="S1669">
        <f t="shared" si="80"/>
        <v>2014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78"/>
        <v>70.78</v>
      </c>
      <c r="Q1670" s="14">
        <f t="shared" si="79"/>
        <v>40845.14975694444</v>
      </c>
      <c r="S1670">
        <f t="shared" si="80"/>
        <v>2011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78"/>
        <v>53.75</v>
      </c>
      <c r="Q1671" s="14">
        <f t="shared" si="79"/>
        <v>42461.885138888887</v>
      </c>
      <c r="S1671">
        <f t="shared" si="80"/>
        <v>2016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78"/>
        <v>44.61</v>
      </c>
      <c r="Q1672" s="14">
        <f t="shared" si="79"/>
        <v>40313.930543981485</v>
      </c>
      <c r="S1672">
        <f t="shared" si="80"/>
        <v>2010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78"/>
        <v>26.15</v>
      </c>
      <c r="Q1673" s="14">
        <f t="shared" si="79"/>
        <v>42553.54414351852</v>
      </c>
      <c r="S1673">
        <f t="shared" si="80"/>
        <v>2016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78"/>
        <v>39.18</v>
      </c>
      <c r="Q1674" s="14">
        <f t="shared" si="79"/>
        <v>41034.656597222223</v>
      </c>
      <c r="S1674">
        <f t="shared" si="80"/>
        <v>2012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78"/>
        <v>45.59</v>
      </c>
      <c r="Q1675" s="14">
        <f t="shared" si="79"/>
        <v>42039.878379629634</v>
      </c>
      <c r="S1675">
        <f t="shared" si="80"/>
        <v>2015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78"/>
        <v>89.25</v>
      </c>
      <c r="Q1676" s="14">
        <f t="shared" si="79"/>
        <v>42569.605393518519</v>
      </c>
      <c r="S1676">
        <f t="shared" si="80"/>
        <v>2016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78"/>
        <v>40.42</v>
      </c>
      <c r="Q1677" s="14">
        <f t="shared" si="79"/>
        <v>40802.733101851853</v>
      </c>
      <c r="S1677">
        <f t="shared" si="80"/>
        <v>2011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78"/>
        <v>82.38</v>
      </c>
      <c r="Q1678" s="14">
        <f t="shared" si="79"/>
        <v>40973.72623842593</v>
      </c>
      <c r="S1678">
        <f t="shared" si="80"/>
        <v>2012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78"/>
        <v>159.52000000000001</v>
      </c>
      <c r="Q1679" s="14">
        <f t="shared" si="79"/>
        <v>42416.407129629632</v>
      </c>
      <c r="S1679">
        <f t="shared" si="80"/>
        <v>2016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78"/>
        <v>36.24</v>
      </c>
      <c r="Q1680" s="14">
        <f t="shared" si="79"/>
        <v>41662.854988425926</v>
      </c>
      <c r="S1680">
        <f t="shared" si="80"/>
        <v>2014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78"/>
        <v>62.5</v>
      </c>
      <c r="Q1681" s="14">
        <f t="shared" si="79"/>
        <v>40723.068807870368</v>
      </c>
      <c r="S1681">
        <f t="shared" si="80"/>
        <v>2011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78"/>
        <v>47</v>
      </c>
      <c r="Q1682" s="14">
        <f t="shared" si="79"/>
        <v>41802.757719907408</v>
      </c>
      <c r="S1682">
        <f t="shared" si="80"/>
        <v>2014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78"/>
        <v>74.58</v>
      </c>
      <c r="Q1683" s="14">
        <f t="shared" si="79"/>
        <v>42774.121342592596</v>
      </c>
      <c r="S1683">
        <f t="shared" si="80"/>
        <v>2017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78"/>
        <v>0</v>
      </c>
      <c r="Q1684" s="14">
        <f t="shared" si="79"/>
        <v>42779.21365740741</v>
      </c>
      <c r="S1684">
        <f t="shared" si="80"/>
        <v>2017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78"/>
        <v>76</v>
      </c>
      <c r="Q1685" s="14">
        <f t="shared" si="79"/>
        <v>42808.781689814816</v>
      </c>
      <c r="S1685">
        <f t="shared" si="80"/>
        <v>2017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78"/>
        <v>86.44</v>
      </c>
      <c r="Q1686" s="14">
        <f t="shared" si="79"/>
        <v>42783.815289351856</v>
      </c>
      <c r="S1686">
        <f t="shared" si="80"/>
        <v>2017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78"/>
        <v>24</v>
      </c>
      <c r="Q1687" s="14">
        <f t="shared" si="79"/>
        <v>42788.2502662037</v>
      </c>
      <c r="S1687">
        <f t="shared" si="80"/>
        <v>2017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78"/>
        <v>18</v>
      </c>
      <c r="Q1688" s="14">
        <f t="shared" si="79"/>
        <v>42792.843969907408</v>
      </c>
      <c r="S1688">
        <f t="shared" si="80"/>
        <v>2017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78"/>
        <v>80.13</v>
      </c>
      <c r="Q1689" s="14">
        <f t="shared" si="79"/>
        <v>42802.046817129631</v>
      </c>
      <c r="S1689">
        <f t="shared" si="80"/>
        <v>2017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78"/>
        <v>253.14</v>
      </c>
      <c r="Q1690" s="14">
        <f t="shared" si="79"/>
        <v>42804.534652777773</v>
      </c>
      <c r="S1690">
        <f t="shared" si="80"/>
        <v>2017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78"/>
        <v>171.43</v>
      </c>
      <c r="Q1691" s="14">
        <f t="shared" si="79"/>
        <v>42780.942476851851</v>
      </c>
      <c r="S1691">
        <f t="shared" si="80"/>
        <v>2017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78"/>
        <v>57.73</v>
      </c>
      <c r="Q1692" s="14">
        <f t="shared" si="79"/>
        <v>42801.43104166667</v>
      </c>
      <c r="S1692">
        <f t="shared" si="80"/>
        <v>2017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78"/>
        <v>264.26</v>
      </c>
      <c r="Q1693" s="14">
        <f t="shared" si="79"/>
        <v>42795.701481481476</v>
      </c>
      <c r="S1693">
        <f t="shared" si="80"/>
        <v>2017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78"/>
        <v>159.33000000000001</v>
      </c>
      <c r="Q1694" s="14">
        <f t="shared" si="79"/>
        <v>42788.151238425926</v>
      </c>
      <c r="S1694">
        <f t="shared" si="80"/>
        <v>2017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78"/>
        <v>35</v>
      </c>
      <c r="Q1695" s="14">
        <f t="shared" si="79"/>
        <v>42803.920277777783</v>
      </c>
      <c r="S1695">
        <f t="shared" si="80"/>
        <v>2017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78"/>
        <v>5</v>
      </c>
      <c r="Q1696" s="14">
        <f t="shared" si="79"/>
        <v>42791.669837962967</v>
      </c>
      <c r="S1696">
        <f t="shared" si="80"/>
        <v>2017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78"/>
        <v>61.09</v>
      </c>
      <c r="Q1697" s="14">
        <f t="shared" si="79"/>
        <v>42801.031412037039</v>
      </c>
      <c r="S1697">
        <f t="shared" si="80"/>
        <v>2017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78"/>
        <v>0</v>
      </c>
      <c r="Q1698" s="14">
        <f t="shared" si="79"/>
        <v>42796.069571759261</v>
      </c>
      <c r="S1698">
        <f t="shared" si="80"/>
        <v>2017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78"/>
        <v>114.82</v>
      </c>
      <c r="Q1699" s="14">
        <f t="shared" si="79"/>
        <v>42805.032962962956</v>
      </c>
      <c r="S1699">
        <f t="shared" si="80"/>
        <v>2017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78"/>
        <v>0</v>
      </c>
      <c r="Q1700" s="14">
        <f t="shared" si="79"/>
        <v>42796.207870370374</v>
      </c>
      <c r="S1700">
        <f t="shared" si="80"/>
        <v>2017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78"/>
        <v>54</v>
      </c>
      <c r="Q1701" s="14">
        <f t="shared" si="79"/>
        <v>42806.863946759258</v>
      </c>
      <c r="S1701">
        <f t="shared" si="80"/>
        <v>2017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78"/>
        <v>65.97</v>
      </c>
      <c r="Q1702" s="14">
        <f t="shared" si="79"/>
        <v>42796.071643518517</v>
      </c>
      <c r="S1702">
        <f t="shared" si="80"/>
        <v>2017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78"/>
        <v>5</v>
      </c>
      <c r="Q1703" s="14">
        <f t="shared" si="79"/>
        <v>41989.664409722223</v>
      </c>
      <c r="S1703">
        <f t="shared" si="80"/>
        <v>2014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78"/>
        <v>1</v>
      </c>
      <c r="Q1704" s="14">
        <f t="shared" si="79"/>
        <v>42063.869791666672</v>
      </c>
      <c r="S1704">
        <f t="shared" si="80"/>
        <v>2015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78"/>
        <v>25.5</v>
      </c>
      <c r="Q1705" s="14">
        <f t="shared" si="79"/>
        <v>42187.281678240746</v>
      </c>
      <c r="S1705">
        <f t="shared" si="80"/>
        <v>2015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78"/>
        <v>118.36</v>
      </c>
      <c r="Q1706" s="14">
        <f t="shared" si="79"/>
        <v>42021.139733796299</v>
      </c>
      <c r="S1706">
        <f t="shared" si="80"/>
        <v>2015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78"/>
        <v>0</v>
      </c>
      <c r="Q1707" s="14">
        <f t="shared" si="79"/>
        <v>42245.016736111109</v>
      </c>
      <c r="S1707">
        <f t="shared" si="80"/>
        <v>2015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78"/>
        <v>0</v>
      </c>
      <c r="Q1708" s="14">
        <f t="shared" si="79"/>
        <v>42179.306388888886</v>
      </c>
      <c r="S1708">
        <f t="shared" si="80"/>
        <v>2015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78"/>
        <v>54.11</v>
      </c>
      <c r="Q1709" s="14">
        <f t="shared" si="79"/>
        <v>42427.721006944441</v>
      </c>
      <c r="S1709">
        <f t="shared" si="80"/>
        <v>2016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78"/>
        <v>0</v>
      </c>
      <c r="Q1710" s="14">
        <f t="shared" si="79"/>
        <v>42451.866967592592</v>
      </c>
      <c r="S1710">
        <f t="shared" si="80"/>
        <v>2016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78"/>
        <v>21.25</v>
      </c>
      <c r="Q1711" s="14">
        <f t="shared" si="79"/>
        <v>41841.56381944444</v>
      </c>
      <c r="S1711">
        <f t="shared" si="80"/>
        <v>2014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78"/>
        <v>34</v>
      </c>
      <c r="Q1712" s="14">
        <f t="shared" si="79"/>
        <v>42341.59129629629</v>
      </c>
      <c r="S1712">
        <f t="shared" si="80"/>
        <v>2015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78"/>
        <v>525</v>
      </c>
      <c r="Q1713" s="14">
        <f t="shared" si="79"/>
        <v>41852.646226851852</v>
      </c>
      <c r="S1713">
        <f t="shared" si="80"/>
        <v>2014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78"/>
        <v>0</v>
      </c>
      <c r="Q1714" s="14">
        <f t="shared" si="79"/>
        <v>42125.913807870369</v>
      </c>
      <c r="S1714">
        <f t="shared" si="80"/>
        <v>2015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78"/>
        <v>50</v>
      </c>
      <c r="Q1715" s="14">
        <f t="shared" si="79"/>
        <v>41887.801064814819</v>
      </c>
      <c r="S1715">
        <f t="shared" si="80"/>
        <v>2014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78"/>
        <v>115.71</v>
      </c>
      <c r="Q1716" s="14">
        <f t="shared" si="79"/>
        <v>42095.918530092589</v>
      </c>
      <c r="S1716">
        <f t="shared" si="80"/>
        <v>2015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78"/>
        <v>5.5</v>
      </c>
      <c r="Q1717" s="14">
        <f t="shared" si="79"/>
        <v>42064.217418981483</v>
      </c>
      <c r="S1717">
        <f t="shared" si="80"/>
        <v>2015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78"/>
        <v>50</v>
      </c>
      <c r="Q1718" s="14">
        <f t="shared" si="79"/>
        <v>42673.577534722222</v>
      </c>
      <c r="S1718">
        <f t="shared" si="80"/>
        <v>2016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78"/>
        <v>34.020000000000003</v>
      </c>
      <c r="Q1719" s="14">
        <f t="shared" si="79"/>
        <v>42460.98192129629</v>
      </c>
      <c r="S1719">
        <f t="shared" si="80"/>
        <v>2016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78"/>
        <v>37.5</v>
      </c>
      <c r="Q1720" s="14">
        <f t="shared" si="79"/>
        <v>42460.610520833332</v>
      </c>
      <c r="S1720">
        <f t="shared" si="80"/>
        <v>2016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78"/>
        <v>11.67</v>
      </c>
      <c r="Q1721" s="14">
        <f t="shared" si="79"/>
        <v>41869.534618055557</v>
      </c>
      <c r="S1721">
        <f t="shared" si="80"/>
        <v>2014</v>
      </c>
    </row>
    <row r="1722" spans="1:19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78"/>
        <v>28.13</v>
      </c>
      <c r="Q1722" s="14">
        <f t="shared" si="79"/>
        <v>41922.783229166671</v>
      </c>
      <c r="S1722">
        <f t="shared" si="80"/>
        <v>2014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78"/>
        <v>0</v>
      </c>
      <c r="Q1723" s="14">
        <f t="shared" si="79"/>
        <v>42319.461377314816</v>
      </c>
      <c r="S1723">
        <f t="shared" si="80"/>
        <v>2015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78"/>
        <v>1</v>
      </c>
      <c r="Q1724" s="14">
        <f t="shared" si="79"/>
        <v>42425.960983796293</v>
      </c>
      <c r="S1724">
        <f t="shared" si="80"/>
        <v>2016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78"/>
        <v>216.67</v>
      </c>
      <c r="Q1725" s="14">
        <f t="shared" si="79"/>
        <v>42129.82540509259</v>
      </c>
      <c r="S1725">
        <f t="shared" si="80"/>
        <v>2015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78"/>
        <v>8.75</v>
      </c>
      <c r="Q1726" s="14">
        <f t="shared" si="79"/>
        <v>41912.932430555556</v>
      </c>
      <c r="S1726">
        <f t="shared" si="80"/>
        <v>2014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78"/>
        <v>62.22</v>
      </c>
      <c r="Q1727" s="14">
        <f t="shared" si="79"/>
        <v>41845.968159722222</v>
      </c>
      <c r="S1727">
        <f t="shared" si="80"/>
        <v>2014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78"/>
        <v>137.25</v>
      </c>
      <c r="Q1728" s="14">
        <f t="shared" si="79"/>
        <v>41788.919722222221</v>
      </c>
      <c r="S1728">
        <f t="shared" si="80"/>
        <v>2014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78"/>
        <v>1</v>
      </c>
      <c r="Q1729" s="14">
        <f t="shared" si="79"/>
        <v>42044.927974537044</v>
      </c>
      <c r="S1729">
        <f t="shared" si="80"/>
        <v>2015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si="78"/>
        <v>122.14</v>
      </c>
      <c r="Q1730" s="14">
        <f t="shared" si="79"/>
        <v>42268.625856481478</v>
      </c>
      <c r="S1730">
        <f t="shared" si="80"/>
        <v>2015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ref="P1731:P1794" si="81">IFERROR(ROUND(E1731/L1731,2),0)</f>
        <v>0</v>
      </c>
      <c r="Q1731" s="14">
        <f t="shared" ref="Q1731:Q1794" si="82">(((J1731/60)/60)/24)+DATE(1970,1,1)</f>
        <v>42471.052152777775</v>
      </c>
      <c r="S1731">
        <f t="shared" ref="S1731:S1794" si="83">YEAR(Q1731)</f>
        <v>2016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81"/>
        <v>0</v>
      </c>
      <c r="Q1732" s="14">
        <f t="shared" si="82"/>
        <v>42272.087766203709</v>
      </c>
      <c r="S1732">
        <f t="shared" si="83"/>
        <v>2015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81"/>
        <v>0</v>
      </c>
      <c r="Q1733" s="14">
        <f t="shared" si="82"/>
        <v>42152.906851851847</v>
      </c>
      <c r="S1733">
        <f t="shared" si="83"/>
        <v>2015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81"/>
        <v>0</v>
      </c>
      <c r="Q1734" s="14">
        <f t="shared" si="82"/>
        <v>42325.683807870373</v>
      </c>
      <c r="S1734">
        <f t="shared" si="83"/>
        <v>2015</v>
      </c>
    </row>
    <row r="1735" spans="1:19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81"/>
        <v>0</v>
      </c>
      <c r="Q1735" s="14">
        <f t="shared" si="82"/>
        <v>42614.675625000003</v>
      </c>
      <c r="S1735">
        <f t="shared" si="83"/>
        <v>2016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81"/>
        <v>1</v>
      </c>
      <c r="Q1736" s="14">
        <f t="shared" si="82"/>
        <v>42102.036527777775</v>
      </c>
      <c r="S1736">
        <f t="shared" si="83"/>
        <v>2015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81"/>
        <v>55</v>
      </c>
      <c r="Q1737" s="14">
        <f t="shared" si="82"/>
        <v>42559.814178240747</v>
      </c>
      <c r="S1737">
        <f t="shared" si="83"/>
        <v>2016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81"/>
        <v>22</v>
      </c>
      <c r="Q1738" s="14">
        <f t="shared" si="82"/>
        <v>42286.861493055556</v>
      </c>
      <c r="S1738">
        <f t="shared" si="83"/>
        <v>2015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81"/>
        <v>56.67</v>
      </c>
      <c r="Q1739" s="14">
        <f t="shared" si="82"/>
        <v>42175.948981481488</v>
      </c>
      <c r="S1739">
        <f t="shared" si="83"/>
        <v>2015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81"/>
        <v>20</v>
      </c>
      <c r="Q1740" s="14">
        <f t="shared" si="82"/>
        <v>41884.874328703707</v>
      </c>
      <c r="S1740">
        <f t="shared" si="83"/>
        <v>2014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81"/>
        <v>1</v>
      </c>
      <c r="Q1741" s="14">
        <f t="shared" si="82"/>
        <v>42435.874212962968</v>
      </c>
      <c r="S1741">
        <f t="shared" si="83"/>
        <v>2016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81"/>
        <v>0</v>
      </c>
      <c r="Q1742" s="14">
        <f t="shared" si="82"/>
        <v>42171.817384259266</v>
      </c>
      <c r="S1742">
        <f t="shared" si="83"/>
        <v>2015</v>
      </c>
    </row>
    <row r="1743" spans="1:19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81"/>
        <v>25.58</v>
      </c>
      <c r="Q1743" s="14">
        <f t="shared" si="82"/>
        <v>42120.628136574072</v>
      </c>
      <c r="S1743">
        <f t="shared" si="83"/>
        <v>2015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81"/>
        <v>63.97</v>
      </c>
      <c r="Q1744" s="14">
        <f t="shared" si="82"/>
        <v>42710.876967592587</v>
      </c>
      <c r="S1744">
        <f t="shared" si="83"/>
        <v>2016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81"/>
        <v>89.93</v>
      </c>
      <c r="Q1745" s="14">
        <f t="shared" si="82"/>
        <v>42586.925636574073</v>
      </c>
      <c r="S1745">
        <f t="shared" si="83"/>
        <v>2016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81"/>
        <v>93.07</v>
      </c>
      <c r="Q1746" s="14">
        <f t="shared" si="82"/>
        <v>42026.605057870373</v>
      </c>
      <c r="S1746">
        <f t="shared" si="83"/>
        <v>2015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81"/>
        <v>89.67</v>
      </c>
      <c r="Q1747" s="14">
        <f t="shared" si="82"/>
        <v>42690.259699074071</v>
      </c>
      <c r="S1747">
        <f t="shared" si="83"/>
        <v>2016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81"/>
        <v>207.62</v>
      </c>
      <c r="Q1748" s="14">
        <f t="shared" si="82"/>
        <v>42668.176701388889</v>
      </c>
      <c r="S1748">
        <f t="shared" si="83"/>
        <v>2016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81"/>
        <v>59.41</v>
      </c>
      <c r="Q1749" s="14">
        <f t="shared" si="82"/>
        <v>42292.435532407413</v>
      </c>
      <c r="S1749">
        <f t="shared" si="83"/>
        <v>2015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81"/>
        <v>358.97</v>
      </c>
      <c r="Q1750" s="14">
        <f t="shared" si="82"/>
        <v>42219.950729166667</v>
      </c>
      <c r="S1750">
        <f t="shared" si="83"/>
        <v>2015</v>
      </c>
    </row>
    <row r="1751" spans="1:19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81"/>
        <v>94.74</v>
      </c>
      <c r="Q1751" s="14">
        <f t="shared" si="82"/>
        <v>42758.975937499999</v>
      </c>
      <c r="S1751">
        <f t="shared" si="83"/>
        <v>2017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81"/>
        <v>80.650000000000006</v>
      </c>
      <c r="Q1752" s="14">
        <f t="shared" si="82"/>
        <v>42454.836851851855</v>
      </c>
      <c r="S1752">
        <f t="shared" si="83"/>
        <v>2016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81"/>
        <v>168.69</v>
      </c>
      <c r="Q1753" s="14">
        <f t="shared" si="82"/>
        <v>42052.7815162037</v>
      </c>
      <c r="S1753">
        <f t="shared" si="83"/>
        <v>2015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81"/>
        <v>34.69</v>
      </c>
      <c r="Q1754" s="14">
        <f t="shared" si="82"/>
        <v>42627.253263888888</v>
      </c>
      <c r="S1754">
        <f t="shared" si="83"/>
        <v>2016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81"/>
        <v>462.86</v>
      </c>
      <c r="Q1755" s="14">
        <f t="shared" si="82"/>
        <v>42420.74962962963</v>
      </c>
      <c r="S1755">
        <f t="shared" si="83"/>
        <v>2016</v>
      </c>
    </row>
    <row r="1756" spans="1:19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81"/>
        <v>104.39</v>
      </c>
      <c r="Q1756" s="14">
        <f t="shared" si="82"/>
        <v>42067.876770833333</v>
      </c>
      <c r="S1756">
        <f t="shared" si="83"/>
        <v>2015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81"/>
        <v>7.5</v>
      </c>
      <c r="Q1757" s="14">
        <f t="shared" si="82"/>
        <v>42252.788900462961</v>
      </c>
      <c r="S1757">
        <f t="shared" si="83"/>
        <v>2015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81"/>
        <v>47.13</v>
      </c>
      <c r="Q1758" s="14">
        <f t="shared" si="82"/>
        <v>42571.167465277773</v>
      </c>
      <c r="S1758">
        <f t="shared" si="83"/>
        <v>2016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81"/>
        <v>414.29</v>
      </c>
      <c r="Q1759" s="14">
        <f t="shared" si="82"/>
        <v>42733.827349537038</v>
      </c>
      <c r="S1759">
        <f t="shared" si="83"/>
        <v>2016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81"/>
        <v>42.48</v>
      </c>
      <c r="Q1760" s="14">
        <f t="shared" si="82"/>
        <v>42505.955925925926</v>
      </c>
      <c r="S1760">
        <f t="shared" si="83"/>
        <v>2016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81"/>
        <v>108.78</v>
      </c>
      <c r="Q1761" s="14">
        <f t="shared" si="82"/>
        <v>42068.829039351855</v>
      </c>
      <c r="S1761">
        <f t="shared" si="83"/>
        <v>2015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81"/>
        <v>81.099999999999994</v>
      </c>
      <c r="Q1762" s="14">
        <f t="shared" si="82"/>
        <v>42405.67260416667</v>
      </c>
      <c r="S1762">
        <f t="shared" si="83"/>
        <v>2016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81"/>
        <v>51.67</v>
      </c>
      <c r="Q1763" s="14">
        <f t="shared" si="82"/>
        <v>42209.567824074074</v>
      </c>
      <c r="S1763">
        <f t="shared" si="83"/>
        <v>2015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81"/>
        <v>35.4</v>
      </c>
      <c r="Q1764" s="14">
        <f t="shared" si="82"/>
        <v>42410.982002314813</v>
      </c>
      <c r="S1764">
        <f t="shared" si="83"/>
        <v>2016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81"/>
        <v>103.64</v>
      </c>
      <c r="Q1765" s="14">
        <f t="shared" si="82"/>
        <v>42636.868518518517</v>
      </c>
      <c r="S1765">
        <f t="shared" si="83"/>
        <v>2016</v>
      </c>
    </row>
    <row r="1766" spans="1:19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81"/>
        <v>55.28</v>
      </c>
      <c r="Q1766" s="14">
        <f t="shared" si="82"/>
        <v>41825.485868055555</v>
      </c>
      <c r="S1766">
        <f t="shared" si="83"/>
        <v>2014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81"/>
        <v>72.17</v>
      </c>
      <c r="Q1767" s="14">
        <f t="shared" si="82"/>
        <v>41834.980462962965</v>
      </c>
      <c r="S1767">
        <f t="shared" si="83"/>
        <v>2014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81"/>
        <v>0</v>
      </c>
      <c r="Q1768" s="14">
        <f t="shared" si="82"/>
        <v>41855.859814814816</v>
      </c>
      <c r="S1768">
        <f t="shared" si="83"/>
        <v>2014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81"/>
        <v>58.62</v>
      </c>
      <c r="Q1769" s="14">
        <f t="shared" si="82"/>
        <v>41824.658379629633</v>
      </c>
      <c r="S1769">
        <f t="shared" si="83"/>
        <v>2014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81"/>
        <v>12.47</v>
      </c>
      <c r="Q1770" s="14">
        <f t="shared" si="82"/>
        <v>41849.560694444444</v>
      </c>
      <c r="S1770">
        <f t="shared" si="83"/>
        <v>2014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81"/>
        <v>49.14</v>
      </c>
      <c r="Q1771" s="14">
        <f t="shared" si="82"/>
        <v>41987.818969907406</v>
      </c>
      <c r="S1771">
        <f t="shared" si="83"/>
        <v>2014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81"/>
        <v>150.5</v>
      </c>
      <c r="Q1772" s="14">
        <f t="shared" si="82"/>
        <v>41891.780023148152</v>
      </c>
      <c r="S1772">
        <f t="shared" si="83"/>
        <v>2014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81"/>
        <v>35.799999999999997</v>
      </c>
      <c r="Q1773" s="14">
        <f t="shared" si="82"/>
        <v>41905.979629629634</v>
      </c>
      <c r="S1773">
        <f t="shared" si="83"/>
        <v>2014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81"/>
        <v>45.16</v>
      </c>
      <c r="Q1774" s="14">
        <f t="shared" si="82"/>
        <v>41766.718009259261</v>
      </c>
      <c r="S1774">
        <f t="shared" si="83"/>
        <v>2014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81"/>
        <v>98.79</v>
      </c>
      <c r="Q1775" s="14">
        <f t="shared" si="82"/>
        <v>41978.760393518518</v>
      </c>
      <c r="S1775">
        <f t="shared" si="83"/>
        <v>2014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81"/>
        <v>88.31</v>
      </c>
      <c r="Q1776" s="14">
        <f t="shared" si="82"/>
        <v>41930.218657407408</v>
      </c>
      <c r="S1776">
        <f t="shared" si="83"/>
        <v>2014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81"/>
        <v>170.63</v>
      </c>
      <c r="Q1777" s="14">
        <f t="shared" si="82"/>
        <v>41891.976388888892</v>
      </c>
      <c r="S1777">
        <f t="shared" si="83"/>
        <v>2014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81"/>
        <v>83.75</v>
      </c>
      <c r="Q1778" s="14">
        <f t="shared" si="82"/>
        <v>41905.95684027778</v>
      </c>
      <c r="S1778">
        <f t="shared" si="83"/>
        <v>2014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81"/>
        <v>65.099999999999994</v>
      </c>
      <c r="Q1779" s="14">
        <f t="shared" si="82"/>
        <v>42025.357094907406</v>
      </c>
      <c r="S1779">
        <f t="shared" si="83"/>
        <v>2015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81"/>
        <v>66.33</v>
      </c>
      <c r="Q1780" s="14">
        <f t="shared" si="82"/>
        <v>42045.86336805555</v>
      </c>
      <c r="S1780">
        <f t="shared" si="83"/>
        <v>2015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81"/>
        <v>104.89</v>
      </c>
      <c r="Q1781" s="14">
        <f t="shared" si="82"/>
        <v>42585.691898148143</v>
      </c>
      <c r="S1781">
        <f t="shared" si="83"/>
        <v>2016</v>
      </c>
    </row>
    <row r="1782" spans="1:19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81"/>
        <v>78.44</v>
      </c>
      <c r="Q1782" s="14">
        <f t="shared" si="82"/>
        <v>42493.600810185191</v>
      </c>
      <c r="S1782">
        <f t="shared" si="83"/>
        <v>2016</v>
      </c>
    </row>
    <row r="1783" spans="1:19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81"/>
        <v>59.04</v>
      </c>
      <c r="Q1783" s="14">
        <f t="shared" si="82"/>
        <v>42597.617418981477</v>
      </c>
      <c r="S1783">
        <f t="shared" si="83"/>
        <v>2016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81"/>
        <v>71.34</v>
      </c>
      <c r="Q1784" s="14">
        <f t="shared" si="82"/>
        <v>42388.575104166666</v>
      </c>
      <c r="S1784">
        <f t="shared" si="83"/>
        <v>2016</v>
      </c>
    </row>
    <row r="1785" spans="1:19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81"/>
        <v>51.23</v>
      </c>
      <c r="Q1785" s="14">
        <f t="shared" si="82"/>
        <v>42115.949976851851</v>
      </c>
      <c r="S1785">
        <f t="shared" si="83"/>
        <v>2015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81"/>
        <v>60.24</v>
      </c>
      <c r="Q1786" s="14">
        <f t="shared" si="82"/>
        <v>42003.655555555553</v>
      </c>
      <c r="S1786">
        <f t="shared" si="83"/>
        <v>2014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81"/>
        <v>44.94</v>
      </c>
      <c r="Q1787" s="14">
        <f t="shared" si="82"/>
        <v>41897.134895833333</v>
      </c>
      <c r="S1787">
        <f t="shared" si="83"/>
        <v>2014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81"/>
        <v>31.21</v>
      </c>
      <c r="Q1788" s="14">
        <f t="shared" si="82"/>
        <v>41958.550659722227</v>
      </c>
      <c r="S1788">
        <f t="shared" si="83"/>
        <v>2014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81"/>
        <v>63.88</v>
      </c>
      <c r="Q1789" s="14">
        <f t="shared" si="82"/>
        <v>42068.65552083333</v>
      </c>
      <c r="S1789">
        <f t="shared" si="83"/>
        <v>2015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81"/>
        <v>19</v>
      </c>
      <c r="Q1790" s="14">
        <f t="shared" si="82"/>
        <v>41913.94840277778</v>
      </c>
      <c r="S1790">
        <f t="shared" si="83"/>
        <v>2014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81"/>
        <v>10</v>
      </c>
      <c r="Q1791" s="14">
        <f t="shared" si="82"/>
        <v>41956.250034722223</v>
      </c>
      <c r="S1791">
        <f t="shared" si="83"/>
        <v>2014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81"/>
        <v>109.07</v>
      </c>
      <c r="Q1792" s="14">
        <f t="shared" si="82"/>
        <v>42010.674513888895</v>
      </c>
      <c r="S1792">
        <f t="shared" si="83"/>
        <v>2015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81"/>
        <v>26.75</v>
      </c>
      <c r="Q1793" s="14">
        <f t="shared" si="82"/>
        <v>41973.740335648152</v>
      </c>
      <c r="S1793">
        <f t="shared" si="83"/>
        <v>2014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si="81"/>
        <v>109.94</v>
      </c>
      <c r="Q1794" s="14">
        <f t="shared" si="82"/>
        <v>42189.031041666662</v>
      </c>
      <c r="S1794">
        <f t="shared" si="83"/>
        <v>2015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ref="P1795:P1858" si="84">IFERROR(ROUND(E1795/L1795,2),0)</f>
        <v>20</v>
      </c>
      <c r="Q1795" s="14">
        <f t="shared" ref="Q1795:Q1858" si="85">(((J1795/60)/60)/24)+DATE(1970,1,1)</f>
        <v>41940.89166666667</v>
      </c>
      <c r="S1795">
        <f t="shared" ref="S1795:S1858" si="86">YEAR(Q1795)</f>
        <v>2014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84"/>
        <v>55.39</v>
      </c>
      <c r="Q1796" s="14">
        <f t="shared" si="85"/>
        <v>42011.551180555558</v>
      </c>
      <c r="S1796">
        <f t="shared" si="86"/>
        <v>2015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84"/>
        <v>133.9</v>
      </c>
      <c r="Q1797" s="14">
        <f t="shared" si="85"/>
        <v>42628.288668981477</v>
      </c>
      <c r="S1797">
        <f t="shared" si="86"/>
        <v>2016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84"/>
        <v>48.72</v>
      </c>
      <c r="Q1798" s="14">
        <f t="shared" si="85"/>
        <v>42515.439421296294</v>
      </c>
      <c r="S1798">
        <f t="shared" si="86"/>
        <v>2016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84"/>
        <v>48.25</v>
      </c>
      <c r="Q1799" s="14">
        <f t="shared" si="85"/>
        <v>42689.56931712963</v>
      </c>
      <c r="S1799">
        <f t="shared" si="86"/>
        <v>2016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84"/>
        <v>58.97</v>
      </c>
      <c r="Q1800" s="14">
        <f t="shared" si="85"/>
        <v>42344.32677083333</v>
      </c>
      <c r="S1800">
        <f t="shared" si="86"/>
        <v>2015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84"/>
        <v>11.64</v>
      </c>
      <c r="Q1801" s="14">
        <f t="shared" si="85"/>
        <v>41934.842685185184</v>
      </c>
      <c r="S1801">
        <f t="shared" si="86"/>
        <v>2014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84"/>
        <v>83.72</v>
      </c>
      <c r="Q1802" s="14">
        <f t="shared" si="85"/>
        <v>42623.606134259258</v>
      </c>
      <c r="S1802">
        <f t="shared" si="86"/>
        <v>2016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84"/>
        <v>63.65</v>
      </c>
      <c r="Q1803" s="14">
        <f t="shared" si="85"/>
        <v>42321.660509259258</v>
      </c>
      <c r="S1803">
        <f t="shared" si="86"/>
        <v>2015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84"/>
        <v>94.28</v>
      </c>
      <c r="Q1804" s="14">
        <f t="shared" si="85"/>
        <v>42159.47256944445</v>
      </c>
      <c r="S1804">
        <f t="shared" si="86"/>
        <v>2015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84"/>
        <v>71.87</v>
      </c>
      <c r="Q1805" s="14">
        <f t="shared" si="85"/>
        <v>42018.071550925932</v>
      </c>
      <c r="S1805">
        <f t="shared" si="86"/>
        <v>2015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84"/>
        <v>104.85</v>
      </c>
      <c r="Q1806" s="14">
        <f t="shared" si="85"/>
        <v>42282.678287037037</v>
      </c>
      <c r="S1806">
        <f t="shared" si="86"/>
        <v>2015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84"/>
        <v>67.14</v>
      </c>
      <c r="Q1807" s="14">
        <f t="shared" si="85"/>
        <v>42247.803912037038</v>
      </c>
      <c r="S1807">
        <f t="shared" si="86"/>
        <v>2015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84"/>
        <v>73.88</v>
      </c>
      <c r="Q1808" s="14">
        <f t="shared" si="85"/>
        <v>41877.638298611113</v>
      </c>
      <c r="S1808">
        <f t="shared" si="86"/>
        <v>2014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84"/>
        <v>69.13</v>
      </c>
      <c r="Q1809" s="14">
        <f t="shared" si="85"/>
        <v>41880.068437499998</v>
      </c>
      <c r="S1809">
        <f t="shared" si="86"/>
        <v>2014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84"/>
        <v>120.77</v>
      </c>
      <c r="Q1810" s="14">
        <f t="shared" si="85"/>
        <v>42742.680902777778</v>
      </c>
      <c r="S1810">
        <f t="shared" si="86"/>
        <v>2017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84"/>
        <v>42.22</v>
      </c>
      <c r="Q1811" s="14">
        <f t="shared" si="85"/>
        <v>42029.907858796301</v>
      </c>
      <c r="S1811">
        <f t="shared" si="86"/>
        <v>2015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84"/>
        <v>7.5</v>
      </c>
      <c r="Q1812" s="14">
        <f t="shared" si="85"/>
        <v>41860.91002314815</v>
      </c>
      <c r="S1812">
        <f t="shared" si="86"/>
        <v>2014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84"/>
        <v>1.54</v>
      </c>
      <c r="Q1813" s="14">
        <f t="shared" si="85"/>
        <v>41876.433680555558</v>
      </c>
      <c r="S1813">
        <f t="shared" si="86"/>
        <v>2014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84"/>
        <v>37.61</v>
      </c>
      <c r="Q1814" s="14">
        <f t="shared" si="85"/>
        <v>42524.318703703699</v>
      </c>
      <c r="S1814">
        <f t="shared" si="86"/>
        <v>2016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84"/>
        <v>0</v>
      </c>
      <c r="Q1815" s="14">
        <f t="shared" si="85"/>
        <v>41829.889027777775</v>
      </c>
      <c r="S1815">
        <f t="shared" si="86"/>
        <v>2014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84"/>
        <v>42.16</v>
      </c>
      <c r="Q1816" s="14">
        <f t="shared" si="85"/>
        <v>42033.314074074078</v>
      </c>
      <c r="S1816">
        <f t="shared" si="86"/>
        <v>2015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84"/>
        <v>0</v>
      </c>
      <c r="Q1817" s="14">
        <f t="shared" si="85"/>
        <v>42172.906678240746</v>
      </c>
      <c r="S1817">
        <f t="shared" si="86"/>
        <v>2015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84"/>
        <v>84.83</v>
      </c>
      <c r="Q1818" s="14">
        <f t="shared" si="85"/>
        <v>42548.876192129625</v>
      </c>
      <c r="S1818">
        <f t="shared" si="86"/>
        <v>2016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84"/>
        <v>94.19</v>
      </c>
      <c r="Q1819" s="14">
        <f t="shared" si="85"/>
        <v>42705.662118055552</v>
      </c>
      <c r="S1819">
        <f t="shared" si="86"/>
        <v>2016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84"/>
        <v>0</v>
      </c>
      <c r="Q1820" s="14">
        <f t="shared" si="85"/>
        <v>42067.234375</v>
      </c>
      <c r="S1820">
        <f t="shared" si="86"/>
        <v>2015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84"/>
        <v>6.25</v>
      </c>
      <c r="Q1821" s="14">
        <f t="shared" si="85"/>
        <v>41820.752268518518</v>
      </c>
      <c r="S1821">
        <f t="shared" si="86"/>
        <v>2014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84"/>
        <v>213.38</v>
      </c>
      <c r="Q1822" s="14">
        <f t="shared" si="85"/>
        <v>42065.084375000006</v>
      </c>
      <c r="S1822">
        <f t="shared" si="86"/>
        <v>2015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84"/>
        <v>59.16</v>
      </c>
      <c r="Q1823" s="14">
        <f t="shared" si="85"/>
        <v>40926.319062499999</v>
      </c>
      <c r="S1823">
        <f t="shared" si="86"/>
        <v>2012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84"/>
        <v>27.27</v>
      </c>
      <c r="Q1824" s="14">
        <f t="shared" si="85"/>
        <v>41634.797013888885</v>
      </c>
      <c r="S1824">
        <f t="shared" si="86"/>
        <v>2013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84"/>
        <v>24.58</v>
      </c>
      <c r="Q1825" s="14">
        <f t="shared" si="85"/>
        <v>41176.684907407405</v>
      </c>
      <c r="S1825">
        <f t="shared" si="86"/>
        <v>2012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84"/>
        <v>75.05</v>
      </c>
      <c r="Q1826" s="14">
        <f t="shared" si="85"/>
        <v>41626.916284722225</v>
      </c>
      <c r="S1826">
        <f t="shared" si="86"/>
        <v>2013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84"/>
        <v>42.02</v>
      </c>
      <c r="Q1827" s="14">
        <f t="shared" si="85"/>
        <v>41443.83452546296</v>
      </c>
      <c r="S1827">
        <f t="shared" si="86"/>
        <v>2013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84"/>
        <v>53.16</v>
      </c>
      <c r="Q1828" s="14">
        <f t="shared" si="85"/>
        <v>41657.923807870371</v>
      </c>
      <c r="S1828">
        <f t="shared" si="86"/>
        <v>2014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84"/>
        <v>83.89</v>
      </c>
      <c r="Q1829" s="14">
        <f t="shared" si="85"/>
        <v>40555.325937499998</v>
      </c>
      <c r="S1829">
        <f t="shared" si="86"/>
        <v>2011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84"/>
        <v>417.33</v>
      </c>
      <c r="Q1830" s="14">
        <f t="shared" si="85"/>
        <v>41736.899652777778</v>
      </c>
      <c r="S1830">
        <f t="shared" si="86"/>
        <v>2014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84"/>
        <v>75.77</v>
      </c>
      <c r="Q1831" s="14">
        <f t="shared" si="85"/>
        <v>40516.087627314817</v>
      </c>
      <c r="S1831">
        <f t="shared" si="86"/>
        <v>2010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84"/>
        <v>67.39</v>
      </c>
      <c r="Q1832" s="14">
        <f t="shared" si="85"/>
        <v>41664.684108796297</v>
      </c>
      <c r="S1832">
        <f t="shared" si="86"/>
        <v>2014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84"/>
        <v>73.569999999999993</v>
      </c>
      <c r="Q1833" s="14">
        <f t="shared" si="85"/>
        <v>41026.996099537035</v>
      </c>
      <c r="S1833">
        <f t="shared" si="86"/>
        <v>2012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84"/>
        <v>25</v>
      </c>
      <c r="Q1834" s="14">
        <f t="shared" si="85"/>
        <v>40576.539664351854</v>
      </c>
      <c r="S1834">
        <f t="shared" si="86"/>
        <v>2011</v>
      </c>
    </row>
    <row r="1835" spans="1:19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84"/>
        <v>42</v>
      </c>
      <c r="Q1835" s="14">
        <f t="shared" si="85"/>
        <v>41303.044016203705</v>
      </c>
      <c r="S1835">
        <f t="shared" si="86"/>
        <v>2013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84"/>
        <v>131.16999999999999</v>
      </c>
      <c r="Q1836" s="14">
        <f t="shared" si="85"/>
        <v>41988.964062500003</v>
      </c>
      <c r="S1836">
        <f t="shared" si="86"/>
        <v>2014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84"/>
        <v>47.27</v>
      </c>
      <c r="Q1837" s="14">
        <f t="shared" si="85"/>
        <v>42430.702210648145</v>
      </c>
      <c r="S1837">
        <f t="shared" si="86"/>
        <v>2016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84"/>
        <v>182.13</v>
      </c>
      <c r="Q1838" s="14">
        <f t="shared" si="85"/>
        <v>41305.809363425928</v>
      </c>
      <c r="S1838">
        <f t="shared" si="86"/>
        <v>2013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84"/>
        <v>61.37</v>
      </c>
      <c r="Q1839" s="14">
        <f t="shared" si="85"/>
        <v>40926.047858796301</v>
      </c>
      <c r="S1839">
        <f t="shared" si="86"/>
        <v>2012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84"/>
        <v>35.770000000000003</v>
      </c>
      <c r="Q1840" s="14">
        <f t="shared" si="85"/>
        <v>40788.786539351851</v>
      </c>
      <c r="S1840">
        <f t="shared" si="86"/>
        <v>2011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84"/>
        <v>45.62</v>
      </c>
      <c r="Q1841" s="14">
        <f t="shared" si="85"/>
        <v>42614.722013888888</v>
      </c>
      <c r="S1841">
        <f t="shared" si="86"/>
        <v>2016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84"/>
        <v>75.38</v>
      </c>
      <c r="Q1842" s="14">
        <f t="shared" si="85"/>
        <v>41382.096180555556</v>
      </c>
      <c r="S1842">
        <f t="shared" si="86"/>
        <v>2013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84"/>
        <v>50.88</v>
      </c>
      <c r="Q1843" s="14">
        <f t="shared" si="85"/>
        <v>41745.84542824074</v>
      </c>
      <c r="S1843">
        <f t="shared" si="86"/>
        <v>2014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84"/>
        <v>119.29</v>
      </c>
      <c r="Q1844" s="14">
        <f t="shared" si="85"/>
        <v>42031.631724537037</v>
      </c>
      <c r="S1844">
        <f t="shared" si="86"/>
        <v>2015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84"/>
        <v>92.54</v>
      </c>
      <c r="Q1845" s="14">
        <f t="shared" si="85"/>
        <v>40564.994837962964</v>
      </c>
      <c r="S1845">
        <f t="shared" si="86"/>
        <v>2011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84"/>
        <v>76.05</v>
      </c>
      <c r="Q1846" s="14">
        <f t="shared" si="85"/>
        <v>40666.973541666666</v>
      </c>
      <c r="S1846">
        <f t="shared" si="86"/>
        <v>2011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84"/>
        <v>52.63</v>
      </c>
      <c r="Q1847" s="14">
        <f t="shared" si="85"/>
        <v>42523.333310185189</v>
      </c>
      <c r="S1847">
        <f t="shared" si="86"/>
        <v>2016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84"/>
        <v>98.99</v>
      </c>
      <c r="Q1848" s="14">
        <f t="shared" si="85"/>
        <v>41228.650196759263</v>
      </c>
      <c r="S1848">
        <f t="shared" si="86"/>
        <v>2012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84"/>
        <v>79.53</v>
      </c>
      <c r="Q1849" s="14">
        <f t="shared" si="85"/>
        <v>42094.236481481479</v>
      </c>
      <c r="S1849">
        <f t="shared" si="86"/>
        <v>2015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84"/>
        <v>134.21</v>
      </c>
      <c r="Q1850" s="14">
        <f t="shared" si="85"/>
        <v>40691.788055555553</v>
      </c>
      <c r="S1850">
        <f t="shared" si="86"/>
        <v>2011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84"/>
        <v>37.630000000000003</v>
      </c>
      <c r="Q1851" s="14">
        <f t="shared" si="85"/>
        <v>41169.845590277779</v>
      </c>
      <c r="S1851">
        <f t="shared" si="86"/>
        <v>2012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84"/>
        <v>51.04</v>
      </c>
      <c r="Q1852" s="14">
        <f t="shared" si="85"/>
        <v>41800.959490740745</v>
      </c>
      <c r="S1852">
        <f t="shared" si="86"/>
        <v>2014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84"/>
        <v>50.04</v>
      </c>
      <c r="Q1853" s="14">
        <f t="shared" si="85"/>
        <v>41827.906689814816</v>
      </c>
      <c r="S1853">
        <f t="shared" si="86"/>
        <v>2014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84"/>
        <v>133.93</v>
      </c>
      <c r="Q1854" s="14">
        <f t="shared" si="85"/>
        <v>42081.77143518519</v>
      </c>
      <c r="S1854">
        <f t="shared" si="86"/>
        <v>2015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84"/>
        <v>58.21</v>
      </c>
      <c r="Q1855" s="14">
        <f t="shared" si="85"/>
        <v>41177.060381944444</v>
      </c>
      <c r="S1855">
        <f t="shared" si="86"/>
        <v>2012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84"/>
        <v>88.04</v>
      </c>
      <c r="Q1856" s="14">
        <f t="shared" si="85"/>
        <v>41388.021261574075</v>
      </c>
      <c r="S1856">
        <f t="shared" si="86"/>
        <v>2013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84"/>
        <v>70.58</v>
      </c>
      <c r="Q1857" s="14">
        <f t="shared" si="85"/>
        <v>41600.538657407407</v>
      </c>
      <c r="S1857">
        <f t="shared" si="86"/>
        <v>2013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si="84"/>
        <v>53.29</v>
      </c>
      <c r="Q1858" s="14">
        <f t="shared" si="85"/>
        <v>41817.854999999996</v>
      </c>
      <c r="S1858">
        <f t="shared" si="86"/>
        <v>2014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ref="P1859:P1922" si="87">IFERROR(ROUND(E1859/L1859,2),0)</f>
        <v>136.36000000000001</v>
      </c>
      <c r="Q1859" s="14">
        <f t="shared" ref="Q1859:Q1922" si="88">(((J1859/60)/60)/24)+DATE(1970,1,1)</f>
        <v>41864.76866898148</v>
      </c>
      <c r="S1859">
        <f t="shared" ref="S1859:S1922" si="89">YEAR(Q1859)</f>
        <v>2014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87"/>
        <v>40.549999999999997</v>
      </c>
      <c r="Q1860" s="14">
        <f t="shared" si="88"/>
        <v>40833.200474537036</v>
      </c>
      <c r="S1860">
        <f t="shared" si="89"/>
        <v>2011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87"/>
        <v>70.63</v>
      </c>
      <c r="Q1861" s="14">
        <f t="shared" si="88"/>
        <v>40778.770011574074</v>
      </c>
      <c r="S1861">
        <f t="shared" si="89"/>
        <v>2011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87"/>
        <v>52.68</v>
      </c>
      <c r="Q1862" s="14">
        <f t="shared" si="88"/>
        <v>41655.709305555552</v>
      </c>
      <c r="S1862">
        <f t="shared" si="89"/>
        <v>2014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87"/>
        <v>0</v>
      </c>
      <c r="Q1863" s="14">
        <f t="shared" si="88"/>
        <v>42000.300243055557</v>
      </c>
      <c r="S1863">
        <f t="shared" si="89"/>
        <v>2014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87"/>
        <v>90.94</v>
      </c>
      <c r="Q1864" s="14">
        <f t="shared" si="88"/>
        <v>42755.492754629624</v>
      </c>
      <c r="S1864">
        <f t="shared" si="89"/>
        <v>2017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87"/>
        <v>5</v>
      </c>
      <c r="Q1865" s="14">
        <f t="shared" si="88"/>
        <v>41772.797280092593</v>
      </c>
      <c r="S1865">
        <f t="shared" si="89"/>
        <v>2014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87"/>
        <v>58.08</v>
      </c>
      <c r="Q1866" s="14">
        <f t="shared" si="88"/>
        <v>41733.716435185182</v>
      </c>
      <c r="S1866">
        <f t="shared" si="89"/>
        <v>2014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87"/>
        <v>2</v>
      </c>
      <c r="Q1867" s="14">
        <f t="shared" si="88"/>
        <v>42645.367442129631</v>
      </c>
      <c r="S1867">
        <f t="shared" si="89"/>
        <v>2016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87"/>
        <v>62.5</v>
      </c>
      <c r="Q1868" s="14">
        <f t="shared" si="88"/>
        <v>42742.246493055558</v>
      </c>
      <c r="S1868">
        <f t="shared" si="89"/>
        <v>2017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87"/>
        <v>10</v>
      </c>
      <c r="Q1869" s="14">
        <f t="shared" si="88"/>
        <v>42649.924907407403</v>
      </c>
      <c r="S1869">
        <f t="shared" si="89"/>
        <v>2016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87"/>
        <v>71.59</v>
      </c>
      <c r="Q1870" s="14">
        <f t="shared" si="88"/>
        <v>42328.779224537036</v>
      </c>
      <c r="S1870">
        <f t="shared" si="89"/>
        <v>2015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87"/>
        <v>0</v>
      </c>
      <c r="Q1871" s="14">
        <f t="shared" si="88"/>
        <v>42709.002881944441</v>
      </c>
      <c r="S1871">
        <f t="shared" si="89"/>
        <v>2016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87"/>
        <v>32.82</v>
      </c>
      <c r="Q1872" s="14">
        <f t="shared" si="88"/>
        <v>42371.355729166666</v>
      </c>
      <c r="S1872">
        <f t="shared" si="89"/>
        <v>2016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87"/>
        <v>49.12</v>
      </c>
      <c r="Q1873" s="14">
        <f t="shared" si="88"/>
        <v>41923.783576388887</v>
      </c>
      <c r="S1873">
        <f t="shared" si="89"/>
        <v>2014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87"/>
        <v>16.309999999999999</v>
      </c>
      <c r="Q1874" s="14">
        <f t="shared" si="88"/>
        <v>42155.129652777774</v>
      </c>
      <c r="S1874">
        <f t="shared" si="89"/>
        <v>2015</v>
      </c>
    </row>
    <row r="1875" spans="1:19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87"/>
        <v>18</v>
      </c>
      <c r="Q1875" s="14">
        <f t="shared" si="88"/>
        <v>42164.615856481483</v>
      </c>
      <c r="S1875">
        <f t="shared" si="89"/>
        <v>2015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87"/>
        <v>13</v>
      </c>
      <c r="Q1876" s="14">
        <f t="shared" si="88"/>
        <v>42529.969131944439</v>
      </c>
      <c r="S1876">
        <f t="shared" si="89"/>
        <v>2016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87"/>
        <v>17</v>
      </c>
      <c r="Q1877" s="14">
        <f t="shared" si="88"/>
        <v>42528.899398148147</v>
      </c>
      <c r="S1877">
        <f t="shared" si="89"/>
        <v>2016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87"/>
        <v>0</v>
      </c>
      <c r="Q1878" s="14">
        <f t="shared" si="88"/>
        <v>41776.284780092588</v>
      </c>
      <c r="S1878">
        <f t="shared" si="89"/>
        <v>2014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87"/>
        <v>0</v>
      </c>
      <c r="Q1879" s="14">
        <f t="shared" si="88"/>
        <v>42035.029224537036</v>
      </c>
      <c r="S1879">
        <f t="shared" si="89"/>
        <v>2015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87"/>
        <v>0</v>
      </c>
      <c r="Q1880" s="14">
        <f t="shared" si="88"/>
        <v>41773.008738425924</v>
      </c>
      <c r="S1880">
        <f t="shared" si="89"/>
        <v>2014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87"/>
        <v>3</v>
      </c>
      <c r="Q1881" s="14">
        <f t="shared" si="88"/>
        <v>42413.649641203709</v>
      </c>
      <c r="S1881">
        <f t="shared" si="89"/>
        <v>2016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87"/>
        <v>41.83</v>
      </c>
      <c r="Q1882" s="14">
        <f t="shared" si="88"/>
        <v>42430.566898148143</v>
      </c>
      <c r="S1882">
        <f t="shared" si="89"/>
        <v>2016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87"/>
        <v>49.34</v>
      </c>
      <c r="Q1883" s="14">
        <f t="shared" si="88"/>
        <v>42043.152650462958</v>
      </c>
      <c r="S1883">
        <f t="shared" si="89"/>
        <v>2015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87"/>
        <v>41.73</v>
      </c>
      <c r="Q1884" s="14">
        <f t="shared" si="88"/>
        <v>41067.949212962965</v>
      </c>
      <c r="S1884">
        <f t="shared" si="89"/>
        <v>2012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87"/>
        <v>32.72</v>
      </c>
      <c r="Q1885" s="14">
        <f t="shared" si="88"/>
        <v>40977.948009259257</v>
      </c>
      <c r="S1885">
        <f t="shared" si="89"/>
        <v>2012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87"/>
        <v>51.96</v>
      </c>
      <c r="Q1886" s="14">
        <f t="shared" si="88"/>
        <v>41205.198321759257</v>
      </c>
      <c r="S1886">
        <f t="shared" si="89"/>
        <v>2012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87"/>
        <v>50.69</v>
      </c>
      <c r="Q1887" s="14">
        <f t="shared" si="88"/>
        <v>41099.093865740739</v>
      </c>
      <c r="S1887">
        <f t="shared" si="89"/>
        <v>2012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87"/>
        <v>42.24</v>
      </c>
      <c r="Q1888" s="14">
        <f t="shared" si="88"/>
        <v>41925.906689814816</v>
      </c>
      <c r="S1888">
        <f t="shared" si="89"/>
        <v>2014</v>
      </c>
    </row>
    <row r="1889" spans="1:19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87"/>
        <v>416.88</v>
      </c>
      <c r="Q1889" s="14">
        <f t="shared" si="88"/>
        <v>42323.800138888888</v>
      </c>
      <c r="S1889">
        <f t="shared" si="89"/>
        <v>2015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87"/>
        <v>46.65</v>
      </c>
      <c r="Q1890" s="14">
        <f t="shared" si="88"/>
        <v>40299.239953703705</v>
      </c>
      <c r="S1890">
        <f t="shared" si="89"/>
        <v>2010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87"/>
        <v>48.45</v>
      </c>
      <c r="Q1891" s="14">
        <f t="shared" si="88"/>
        <v>41299.793356481481</v>
      </c>
      <c r="S1891">
        <f t="shared" si="89"/>
        <v>2013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87"/>
        <v>70.53</v>
      </c>
      <c r="Q1892" s="14">
        <f t="shared" si="88"/>
        <v>41228.786203703705</v>
      </c>
      <c r="S1892">
        <f t="shared" si="89"/>
        <v>2012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87"/>
        <v>87.96</v>
      </c>
      <c r="Q1893" s="14">
        <f t="shared" si="88"/>
        <v>40335.798078703701</v>
      </c>
      <c r="S1893">
        <f t="shared" si="89"/>
        <v>2010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87"/>
        <v>26.27</v>
      </c>
      <c r="Q1894" s="14">
        <f t="shared" si="88"/>
        <v>40671.637511574074</v>
      </c>
      <c r="S1894">
        <f t="shared" si="89"/>
        <v>2011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87"/>
        <v>57.78</v>
      </c>
      <c r="Q1895" s="14">
        <f t="shared" si="88"/>
        <v>40632.94195601852</v>
      </c>
      <c r="S1895">
        <f t="shared" si="89"/>
        <v>2011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87"/>
        <v>57.25</v>
      </c>
      <c r="Q1896" s="14">
        <f t="shared" si="88"/>
        <v>40920.904895833337</v>
      </c>
      <c r="S1896">
        <f t="shared" si="89"/>
        <v>2012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87"/>
        <v>196.34</v>
      </c>
      <c r="Q1897" s="14">
        <f t="shared" si="88"/>
        <v>42267.746782407412</v>
      </c>
      <c r="S1897">
        <f t="shared" si="89"/>
        <v>2015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87"/>
        <v>43</v>
      </c>
      <c r="Q1898" s="14">
        <f t="shared" si="88"/>
        <v>40981.710243055553</v>
      </c>
      <c r="S1898">
        <f t="shared" si="89"/>
        <v>2012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87"/>
        <v>35.549999999999997</v>
      </c>
      <c r="Q1899" s="14">
        <f t="shared" si="88"/>
        <v>41680.583402777782</v>
      </c>
      <c r="S1899">
        <f t="shared" si="89"/>
        <v>2014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87"/>
        <v>68.81</v>
      </c>
      <c r="Q1900" s="14">
        <f t="shared" si="88"/>
        <v>42366.192974537036</v>
      </c>
      <c r="S1900">
        <f t="shared" si="89"/>
        <v>2015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87"/>
        <v>28.57</v>
      </c>
      <c r="Q1901" s="14">
        <f t="shared" si="88"/>
        <v>42058.941736111112</v>
      </c>
      <c r="S1901">
        <f t="shared" si="89"/>
        <v>2015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87"/>
        <v>50.63</v>
      </c>
      <c r="Q1902" s="14">
        <f t="shared" si="88"/>
        <v>41160.871886574074</v>
      </c>
      <c r="S1902">
        <f t="shared" si="89"/>
        <v>2012</v>
      </c>
    </row>
    <row r="1903" spans="1:19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87"/>
        <v>106.8</v>
      </c>
      <c r="Q1903" s="14">
        <f t="shared" si="88"/>
        <v>42116.54315972222</v>
      </c>
      <c r="S1903">
        <f t="shared" si="89"/>
        <v>2015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87"/>
        <v>4</v>
      </c>
      <c r="Q1904" s="14">
        <f t="shared" si="88"/>
        <v>42037.789895833332</v>
      </c>
      <c r="S1904">
        <f t="shared" si="89"/>
        <v>2015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87"/>
        <v>34.1</v>
      </c>
      <c r="Q1905" s="14">
        <f t="shared" si="88"/>
        <v>42702.770729166667</v>
      </c>
      <c r="S1905">
        <f t="shared" si="89"/>
        <v>2016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87"/>
        <v>25</v>
      </c>
      <c r="Q1906" s="14">
        <f t="shared" si="88"/>
        <v>42326.685428240744</v>
      </c>
      <c r="S1906">
        <f t="shared" si="89"/>
        <v>2015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87"/>
        <v>10.5</v>
      </c>
      <c r="Q1907" s="14">
        <f t="shared" si="88"/>
        <v>41859.925856481481</v>
      </c>
      <c r="S1907">
        <f t="shared" si="89"/>
        <v>2014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87"/>
        <v>215.96</v>
      </c>
      <c r="Q1908" s="14">
        <f t="shared" si="88"/>
        <v>42514.671099537038</v>
      </c>
      <c r="S1908">
        <f t="shared" si="89"/>
        <v>2016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87"/>
        <v>21.25</v>
      </c>
      <c r="Q1909" s="14">
        <f t="shared" si="88"/>
        <v>41767.587094907409</v>
      </c>
      <c r="S1909">
        <f t="shared" si="89"/>
        <v>2014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87"/>
        <v>108.25</v>
      </c>
      <c r="Q1910" s="14">
        <f t="shared" si="88"/>
        <v>42703.917824074073</v>
      </c>
      <c r="S1910">
        <f t="shared" si="89"/>
        <v>2016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87"/>
        <v>129.97</v>
      </c>
      <c r="Q1911" s="14">
        <f t="shared" si="88"/>
        <v>41905.429155092592</v>
      </c>
      <c r="S1911">
        <f t="shared" si="89"/>
        <v>2014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87"/>
        <v>117.49</v>
      </c>
      <c r="Q1912" s="14">
        <f t="shared" si="88"/>
        <v>42264.963159722218</v>
      </c>
      <c r="S1912">
        <f t="shared" si="89"/>
        <v>2015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87"/>
        <v>10</v>
      </c>
      <c r="Q1913" s="14">
        <f t="shared" si="88"/>
        <v>41830.033958333333</v>
      </c>
      <c r="S1913">
        <f t="shared" si="89"/>
        <v>2014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87"/>
        <v>70.599999999999994</v>
      </c>
      <c r="Q1914" s="14">
        <f t="shared" si="88"/>
        <v>42129.226388888885</v>
      </c>
      <c r="S1914">
        <f t="shared" si="89"/>
        <v>2015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87"/>
        <v>24.5</v>
      </c>
      <c r="Q1915" s="14">
        <f t="shared" si="88"/>
        <v>41890.511319444442</v>
      </c>
      <c r="S1915">
        <f t="shared" si="89"/>
        <v>2014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87"/>
        <v>30</v>
      </c>
      <c r="Q1916" s="14">
        <f t="shared" si="88"/>
        <v>41929.174456018518</v>
      </c>
      <c r="S1916">
        <f t="shared" si="89"/>
        <v>2014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87"/>
        <v>2</v>
      </c>
      <c r="Q1917" s="14">
        <f t="shared" si="88"/>
        <v>41864.04886574074</v>
      </c>
      <c r="S1917">
        <f t="shared" si="89"/>
        <v>2014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87"/>
        <v>17</v>
      </c>
      <c r="Q1918" s="14">
        <f t="shared" si="88"/>
        <v>42656.717303240745</v>
      </c>
      <c r="S1918">
        <f t="shared" si="89"/>
        <v>2016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87"/>
        <v>2928.93</v>
      </c>
      <c r="Q1919" s="14">
        <f t="shared" si="88"/>
        <v>42746.270057870366</v>
      </c>
      <c r="S1919">
        <f t="shared" si="89"/>
        <v>2017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87"/>
        <v>28.89</v>
      </c>
      <c r="Q1920" s="14">
        <f t="shared" si="88"/>
        <v>41828.789942129632</v>
      </c>
      <c r="S1920">
        <f t="shared" si="89"/>
        <v>2014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87"/>
        <v>29.63</v>
      </c>
      <c r="Q1921" s="14">
        <f t="shared" si="88"/>
        <v>42113.875567129624</v>
      </c>
      <c r="S1921">
        <f t="shared" si="89"/>
        <v>2015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si="87"/>
        <v>40.98</v>
      </c>
      <c r="Q1922" s="14">
        <f t="shared" si="88"/>
        <v>42270.875706018516</v>
      </c>
      <c r="S1922">
        <f t="shared" si="89"/>
        <v>2015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ref="P1923:P1986" si="90">IFERROR(ROUND(E1923/L1923,2),0)</f>
        <v>54</v>
      </c>
      <c r="Q1923" s="14">
        <f t="shared" ref="Q1923:Q1986" si="91">(((J1923/60)/60)/24)+DATE(1970,1,1)</f>
        <v>41074.221562500003</v>
      </c>
      <c r="S1923">
        <f t="shared" ref="S1923:S1986" si="92">YEAR(Q1923)</f>
        <v>2012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90"/>
        <v>36.11</v>
      </c>
      <c r="Q1924" s="14">
        <f t="shared" si="91"/>
        <v>41590.255868055552</v>
      </c>
      <c r="S1924">
        <f t="shared" si="92"/>
        <v>2013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90"/>
        <v>23.15</v>
      </c>
      <c r="Q1925" s="14">
        <f t="shared" si="91"/>
        <v>40772.848749999997</v>
      </c>
      <c r="S1925">
        <f t="shared" si="92"/>
        <v>2011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90"/>
        <v>104</v>
      </c>
      <c r="Q1926" s="14">
        <f t="shared" si="91"/>
        <v>41626.761053240742</v>
      </c>
      <c r="S1926">
        <f t="shared" si="92"/>
        <v>2013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90"/>
        <v>31.83</v>
      </c>
      <c r="Q1927" s="14">
        <f t="shared" si="91"/>
        <v>41535.90148148148</v>
      </c>
      <c r="S1927">
        <f t="shared" si="92"/>
        <v>2013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90"/>
        <v>27.39</v>
      </c>
      <c r="Q1928" s="14">
        <f t="shared" si="91"/>
        <v>40456.954351851848</v>
      </c>
      <c r="S1928">
        <f t="shared" si="92"/>
        <v>2010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90"/>
        <v>56.36</v>
      </c>
      <c r="Q1929" s="14">
        <f t="shared" si="91"/>
        <v>40960.861562500002</v>
      </c>
      <c r="S1929">
        <f t="shared" si="92"/>
        <v>2012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90"/>
        <v>77.349999999999994</v>
      </c>
      <c r="Q1930" s="14">
        <f t="shared" si="91"/>
        <v>41371.648078703707</v>
      </c>
      <c r="S1930">
        <f t="shared" si="92"/>
        <v>2013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90"/>
        <v>42.8</v>
      </c>
      <c r="Q1931" s="14">
        <f t="shared" si="91"/>
        <v>40687.021597222221</v>
      </c>
      <c r="S1931">
        <f t="shared" si="92"/>
        <v>2011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90"/>
        <v>48.85</v>
      </c>
      <c r="Q1932" s="14">
        <f t="shared" si="91"/>
        <v>41402.558819444443</v>
      </c>
      <c r="S1932">
        <f t="shared" si="92"/>
        <v>2013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90"/>
        <v>48.24</v>
      </c>
      <c r="Q1933" s="14">
        <f t="shared" si="91"/>
        <v>41037.892465277779</v>
      </c>
      <c r="S1933">
        <f t="shared" si="92"/>
        <v>2012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90"/>
        <v>70.209999999999994</v>
      </c>
      <c r="Q1934" s="14">
        <f t="shared" si="91"/>
        <v>40911.809872685182</v>
      </c>
      <c r="S1934">
        <f t="shared" si="92"/>
        <v>2012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90"/>
        <v>94.05</v>
      </c>
      <c r="Q1935" s="14">
        <f t="shared" si="91"/>
        <v>41879.130868055552</v>
      </c>
      <c r="S1935">
        <f t="shared" si="92"/>
        <v>2014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90"/>
        <v>80.27</v>
      </c>
      <c r="Q1936" s="14">
        <f t="shared" si="91"/>
        <v>40865.867141203707</v>
      </c>
      <c r="S1936">
        <f t="shared" si="92"/>
        <v>2011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90"/>
        <v>54.2</v>
      </c>
      <c r="Q1937" s="14">
        <f t="shared" si="91"/>
        <v>41773.932534722226</v>
      </c>
      <c r="S1937">
        <f t="shared" si="92"/>
        <v>2014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90"/>
        <v>60.27</v>
      </c>
      <c r="Q1938" s="14">
        <f t="shared" si="91"/>
        <v>40852.889699074076</v>
      </c>
      <c r="S1938">
        <f t="shared" si="92"/>
        <v>2011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90"/>
        <v>38.74</v>
      </c>
      <c r="Q1939" s="14">
        <f t="shared" si="91"/>
        <v>41059.118993055556</v>
      </c>
      <c r="S1939">
        <f t="shared" si="92"/>
        <v>2012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90"/>
        <v>152.54</v>
      </c>
      <c r="Q1940" s="14">
        <f t="shared" si="91"/>
        <v>41426.259618055556</v>
      </c>
      <c r="S1940">
        <f t="shared" si="92"/>
        <v>2013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90"/>
        <v>115.31</v>
      </c>
      <c r="Q1941" s="14">
        <f t="shared" si="91"/>
        <v>41313.985046296293</v>
      </c>
      <c r="S1941">
        <f t="shared" si="92"/>
        <v>2013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90"/>
        <v>35.840000000000003</v>
      </c>
      <c r="Q1942" s="14">
        <f t="shared" si="91"/>
        <v>40670.507326388892</v>
      </c>
      <c r="S1942">
        <f t="shared" si="92"/>
        <v>2011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90"/>
        <v>64.569999999999993</v>
      </c>
      <c r="Q1943" s="14">
        <f t="shared" si="91"/>
        <v>41744.290868055556</v>
      </c>
      <c r="S1943">
        <f t="shared" si="92"/>
        <v>2014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90"/>
        <v>87.44</v>
      </c>
      <c r="Q1944" s="14">
        <f t="shared" si="91"/>
        <v>40638.828009259261</v>
      </c>
      <c r="S1944">
        <f t="shared" si="92"/>
        <v>2011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90"/>
        <v>68.819999999999993</v>
      </c>
      <c r="Q1945" s="14">
        <f t="shared" si="91"/>
        <v>42548.269861111112</v>
      </c>
      <c r="S1945">
        <f t="shared" si="92"/>
        <v>2016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90"/>
        <v>176.2</v>
      </c>
      <c r="Q1946" s="14">
        <f t="shared" si="91"/>
        <v>41730.584374999999</v>
      </c>
      <c r="S1946">
        <f t="shared" si="92"/>
        <v>2014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90"/>
        <v>511.79</v>
      </c>
      <c r="Q1947" s="14">
        <f t="shared" si="91"/>
        <v>42157.251828703709</v>
      </c>
      <c r="S1947">
        <f t="shared" si="92"/>
        <v>2015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90"/>
        <v>160.44</v>
      </c>
      <c r="Q1948" s="14">
        <f t="shared" si="91"/>
        <v>41689.150011574071</v>
      </c>
      <c r="S1948">
        <f t="shared" si="92"/>
        <v>2014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90"/>
        <v>35</v>
      </c>
      <c r="Q1949" s="14">
        <f t="shared" si="91"/>
        <v>40102.918055555558</v>
      </c>
      <c r="S1949">
        <f t="shared" si="92"/>
        <v>2009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90"/>
        <v>188.51</v>
      </c>
      <c r="Q1950" s="14">
        <f t="shared" si="91"/>
        <v>42473.604270833333</v>
      </c>
      <c r="S1950">
        <f t="shared" si="92"/>
        <v>2016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90"/>
        <v>56.2</v>
      </c>
      <c r="Q1951" s="14">
        <f t="shared" si="91"/>
        <v>41800.423043981478</v>
      </c>
      <c r="S1951">
        <f t="shared" si="92"/>
        <v>2014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90"/>
        <v>51.31</v>
      </c>
      <c r="Q1952" s="14">
        <f t="shared" si="91"/>
        <v>40624.181400462963</v>
      </c>
      <c r="S1952">
        <f t="shared" si="92"/>
        <v>2011</v>
      </c>
    </row>
    <row r="1953" spans="1:19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90"/>
        <v>127.36</v>
      </c>
      <c r="Q1953" s="14">
        <f t="shared" si="91"/>
        <v>42651.420567129629</v>
      </c>
      <c r="S1953">
        <f t="shared" si="92"/>
        <v>2016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90"/>
        <v>101.86</v>
      </c>
      <c r="Q1954" s="14">
        <f t="shared" si="91"/>
        <v>41526.60665509259</v>
      </c>
      <c r="S1954">
        <f t="shared" si="92"/>
        <v>2013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90"/>
        <v>230.56</v>
      </c>
      <c r="Q1955" s="14">
        <f t="shared" si="91"/>
        <v>40941.199826388889</v>
      </c>
      <c r="S1955">
        <f t="shared" si="92"/>
        <v>2012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90"/>
        <v>842.11</v>
      </c>
      <c r="Q1956" s="14">
        <f t="shared" si="91"/>
        <v>42394.580740740741</v>
      </c>
      <c r="S1956">
        <f t="shared" si="92"/>
        <v>2016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90"/>
        <v>577.28</v>
      </c>
      <c r="Q1957" s="14">
        <f t="shared" si="91"/>
        <v>41020.271770833337</v>
      </c>
      <c r="S1957">
        <f t="shared" si="92"/>
        <v>2012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90"/>
        <v>483.34</v>
      </c>
      <c r="Q1958" s="14">
        <f t="shared" si="91"/>
        <v>42067.923668981486</v>
      </c>
      <c r="S1958">
        <f t="shared" si="92"/>
        <v>2015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90"/>
        <v>76.14</v>
      </c>
      <c r="Q1959" s="14">
        <f t="shared" si="91"/>
        <v>41179.098530092589</v>
      </c>
      <c r="S1959">
        <f t="shared" si="92"/>
        <v>2012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90"/>
        <v>74.11</v>
      </c>
      <c r="Q1960" s="14">
        <f t="shared" si="91"/>
        <v>41326.987974537034</v>
      </c>
      <c r="S1960">
        <f t="shared" si="92"/>
        <v>2013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90"/>
        <v>36.97</v>
      </c>
      <c r="Q1961" s="14">
        <f t="shared" si="91"/>
        <v>41871.845601851855</v>
      </c>
      <c r="S1961">
        <f t="shared" si="92"/>
        <v>2014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90"/>
        <v>2500.9699999999998</v>
      </c>
      <c r="Q1962" s="14">
        <f t="shared" si="91"/>
        <v>41964.362743055557</v>
      </c>
      <c r="S1962">
        <f t="shared" si="92"/>
        <v>2014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90"/>
        <v>67.69</v>
      </c>
      <c r="Q1963" s="14">
        <f t="shared" si="91"/>
        <v>41148.194641203707</v>
      </c>
      <c r="S1963">
        <f t="shared" si="92"/>
        <v>2012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90"/>
        <v>63.05</v>
      </c>
      <c r="Q1964" s="14">
        <f t="shared" si="91"/>
        <v>41742.780509259261</v>
      </c>
      <c r="S1964">
        <f t="shared" si="92"/>
        <v>2014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90"/>
        <v>117.6</v>
      </c>
      <c r="Q1965" s="14">
        <f t="shared" si="91"/>
        <v>41863.429791666669</v>
      </c>
      <c r="S1965">
        <f t="shared" si="92"/>
        <v>2014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90"/>
        <v>180.75</v>
      </c>
      <c r="Q1966" s="14">
        <f t="shared" si="91"/>
        <v>42452.272824074069</v>
      </c>
      <c r="S1966">
        <f t="shared" si="92"/>
        <v>2016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90"/>
        <v>127.32</v>
      </c>
      <c r="Q1967" s="14">
        <f t="shared" si="91"/>
        <v>40898.089236111111</v>
      </c>
      <c r="S1967">
        <f t="shared" si="92"/>
        <v>2011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90"/>
        <v>136.63999999999999</v>
      </c>
      <c r="Q1968" s="14">
        <f t="shared" si="91"/>
        <v>41835.540486111109</v>
      </c>
      <c r="S1968">
        <f t="shared" si="92"/>
        <v>2014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90"/>
        <v>182.78</v>
      </c>
      <c r="Q1969" s="14">
        <f t="shared" si="91"/>
        <v>41730.663530092592</v>
      </c>
      <c r="S1969">
        <f t="shared" si="92"/>
        <v>2014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90"/>
        <v>279.38</v>
      </c>
      <c r="Q1970" s="14">
        <f t="shared" si="91"/>
        <v>42676.586979166663</v>
      </c>
      <c r="S1970">
        <f t="shared" si="92"/>
        <v>2016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90"/>
        <v>61.38</v>
      </c>
      <c r="Q1971" s="14">
        <f t="shared" si="91"/>
        <v>42557.792453703703</v>
      </c>
      <c r="S1971">
        <f t="shared" si="92"/>
        <v>2016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90"/>
        <v>80.73</v>
      </c>
      <c r="Q1972" s="14">
        <f t="shared" si="91"/>
        <v>41324.193298611113</v>
      </c>
      <c r="S1972">
        <f t="shared" si="92"/>
        <v>2013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90"/>
        <v>272.36</v>
      </c>
      <c r="Q1973" s="14">
        <f t="shared" si="91"/>
        <v>41561.500706018516</v>
      </c>
      <c r="S1973">
        <f t="shared" si="92"/>
        <v>2013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90"/>
        <v>70.849999999999994</v>
      </c>
      <c r="Q1974" s="14">
        <f t="shared" si="91"/>
        <v>41201.012083333335</v>
      </c>
      <c r="S1974">
        <f t="shared" si="92"/>
        <v>2012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90"/>
        <v>247.94</v>
      </c>
      <c r="Q1975" s="14">
        <f t="shared" si="91"/>
        <v>42549.722962962958</v>
      </c>
      <c r="S1975">
        <f t="shared" si="92"/>
        <v>2016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90"/>
        <v>186.81</v>
      </c>
      <c r="Q1976" s="14">
        <f t="shared" si="91"/>
        <v>41445.334131944444</v>
      </c>
      <c r="S1976">
        <f t="shared" si="92"/>
        <v>2013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90"/>
        <v>131.99</v>
      </c>
      <c r="Q1977" s="14">
        <f t="shared" si="91"/>
        <v>41313.755219907405</v>
      </c>
      <c r="S1977">
        <f t="shared" si="92"/>
        <v>2013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90"/>
        <v>29.31</v>
      </c>
      <c r="Q1978" s="14">
        <f t="shared" si="91"/>
        <v>41438.899594907409</v>
      </c>
      <c r="S1978">
        <f t="shared" si="92"/>
        <v>2013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90"/>
        <v>245.02</v>
      </c>
      <c r="Q1979" s="14">
        <f t="shared" si="91"/>
        <v>42311.216898148152</v>
      </c>
      <c r="S1979">
        <f t="shared" si="92"/>
        <v>2015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90"/>
        <v>1323.25</v>
      </c>
      <c r="Q1980" s="14">
        <f t="shared" si="91"/>
        <v>41039.225601851853</v>
      </c>
      <c r="S1980">
        <f t="shared" si="92"/>
        <v>2012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90"/>
        <v>282.66000000000003</v>
      </c>
      <c r="Q1981" s="14">
        <f t="shared" si="91"/>
        <v>42290.460023148145</v>
      </c>
      <c r="S1981">
        <f t="shared" si="92"/>
        <v>2015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90"/>
        <v>91.21</v>
      </c>
      <c r="Q1982" s="14">
        <f t="shared" si="91"/>
        <v>42423.542384259257</v>
      </c>
      <c r="S1982">
        <f t="shared" si="92"/>
        <v>2016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90"/>
        <v>31.75</v>
      </c>
      <c r="Q1983" s="14">
        <f t="shared" si="91"/>
        <v>41799.725289351853</v>
      </c>
      <c r="S1983">
        <f t="shared" si="92"/>
        <v>2014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90"/>
        <v>0</v>
      </c>
      <c r="Q1984" s="14">
        <f t="shared" si="91"/>
        <v>42678.586655092593</v>
      </c>
      <c r="S1984">
        <f t="shared" si="92"/>
        <v>2016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90"/>
        <v>88.69</v>
      </c>
      <c r="Q1985" s="14">
        <f t="shared" si="91"/>
        <v>42593.011782407411</v>
      </c>
      <c r="S1985">
        <f t="shared" si="92"/>
        <v>2016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si="90"/>
        <v>453.14</v>
      </c>
      <c r="Q1986" s="14">
        <f t="shared" si="91"/>
        <v>41913.790289351848</v>
      </c>
      <c r="S1986">
        <f t="shared" si="92"/>
        <v>2014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ref="P1987:P2050" si="93">IFERROR(ROUND(E1987/L1987,2),0)</f>
        <v>12.75</v>
      </c>
      <c r="Q1987" s="14">
        <f t="shared" ref="Q1987:Q2050" si="94">(((J1987/60)/60)/24)+DATE(1970,1,1)</f>
        <v>42555.698738425926</v>
      </c>
      <c r="S1987">
        <f t="shared" ref="S1987:S2050" si="95">YEAR(Q1987)</f>
        <v>2016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93"/>
        <v>1</v>
      </c>
      <c r="Q1988" s="14">
        <f t="shared" si="94"/>
        <v>42413.433831018512</v>
      </c>
      <c r="S1988">
        <f t="shared" si="95"/>
        <v>2016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93"/>
        <v>83.43</v>
      </c>
      <c r="Q1989" s="14">
        <f t="shared" si="94"/>
        <v>42034.639768518522</v>
      </c>
      <c r="S1989">
        <f t="shared" si="95"/>
        <v>2015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93"/>
        <v>25</v>
      </c>
      <c r="Q1990" s="14">
        <f t="shared" si="94"/>
        <v>42206.763217592597</v>
      </c>
      <c r="S1990">
        <f t="shared" si="95"/>
        <v>2015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93"/>
        <v>50</v>
      </c>
      <c r="Q1991" s="14">
        <f t="shared" si="94"/>
        <v>42685.680648148147</v>
      </c>
      <c r="S1991">
        <f t="shared" si="95"/>
        <v>2016</v>
      </c>
    </row>
    <row r="1992" spans="1:19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93"/>
        <v>101.8</v>
      </c>
      <c r="Q1992" s="14">
        <f t="shared" si="94"/>
        <v>42398.195972222224</v>
      </c>
      <c r="S1992">
        <f t="shared" si="95"/>
        <v>2016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93"/>
        <v>46.67</v>
      </c>
      <c r="Q1993" s="14">
        <f t="shared" si="94"/>
        <v>42167.89335648148</v>
      </c>
      <c r="S1993">
        <f t="shared" si="95"/>
        <v>2015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93"/>
        <v>1</v>
      </c>
      <c r="Q1994" s="14">
        <f t="shared" si="94"/>
        <v>42023.143414351856</v>
      </c>
      <c r="S1994">
        <f t="shared" si="95"/>
        <v>2015</v>
      </c>
    </row>
    <row r="1995" spans="1:19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93"/>
        <v>0</v>
      </c>
      <c r="Q1995" s="14">
        <f t="shared" si="94"/>
        <v>42329.58839120371</v>
      </c>
      <c r="S1995">
        <f t="shared" si="95"/>
        <v>2015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93"/>
        <v>0</v>
      </c>
      <c r="Q1996" s="14">
        <f t="shared" si="94"/>
        <v>42651.006273148145</v>
      </c>
      <c r="S1996">
        <f t="shared" si="95"/>
        <v>2016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93"/>
        <v>26</v>
      </c>
      <c r="Q1997" s="14">
        <f t="shared" si="94"/>
        <v>42181.902037037042</v>
      </c>
      <c r="S1997">
        <f t="shared" si="95"/>
        <v>2015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93"/>
        <v>0</v>
      </c>
      <c r="Q1998" s="14">
        <f t="shared" si="94"/>
        <v>41800.819571759261</v>
      </c>
      <c r="S1998">
        <f t="shared" si="95"/>
        <v>2014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93"/>
        <v>0</v>
      </c>
      <c r="Q1999" s="14">
        <f t="shared" si="94"/>
        <v>41847.930694444447</v>
      </c>
      <c r="S1999">
        <f t="shared" si="95"/>
        <v>2014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93"/>
        <v>218.33</v>
      </c>
      <c r="Q2000" s="14">
        <f t="shared" si="94"/>
        <v>41807.118495370371</v>
      </c>
      <c r="S2000">
        <f t="shared" si="95"/>
        <v>2014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93"/>
        <v>33.71</v>
      </c>
      <c r="Q2001" s="14">
        <f t="shared" si="94"/>
        <v>41926.482731481483</v>
      </c>
      <c r="S2001">
        <f t="shared" si="95"/>
        <v>2014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93"/>
        <v>25</v>
      </c>
      <c r="Q2002" s="14">
        <f t="shared" si="94"/>
        <v>42345.951539351852</v>
      </c>
      <c r="S2002">
        <f t="shared" si="95"/>
        <v>2015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93"/>
        <v>128.38999999999999</v>
      </c>
      <c r="Q2003" s="14">
        <f t="shared" si="94"/>
        <v>42136.209675925929</v>
      </c>
      <c r="S2003">
        <f t="shared" si="95"/>
        <v>2015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93"/>
        <v>78.83</v>
      </c>
      <c r="Q2004" s="14">
        <f t="shared" si="94"/>
        <v>42728.71230324074</v>
      </c>
      <c r="S2004">
        <f t="shared" si="95"/>
        <v>2016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93"/>
        <v>91.76</v>
      </c>
      <c r="Q2005" s="14">
        <f t="shared" si="94"/>
        <v>40347.125601851854</v>
      </c>
      <c r="S2005">
        <f t="shared" si="95"/>
        <v>2010</v>
      </c>
    </row>
    <row r="2006" spans="1:19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93"/>
        <v>331.1</v>
      </c>
      <c r="Q2006" s="14">
        <f t="shared" si="94"/>
        <v>41800.604895833334</v>
      </c>
      <c r="S2006">
        <f t="shared" si="95"/>
        <v>2014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93"/>
        <v>194.26</v>
      </c>
      <c r="Q2007" s="14">
        <f t="shared" si="94"/>
        <v>41535.812708333331</v>
      </c>
      <c r="S2007">
        <f t="shared" si="95"/>
        <v>2013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93"/>
        <v>408.98</v>
      </c>
      <c r="Q2008" s="14">
        <f t="shared" si="94"/>
        <v>41941.500520833331</v>
      </c>
      <c r="S2008">
        <f t="shared" si="95"/>
        <v>2014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93"/>
        <v>84.46</v>
      </c>
      <c r="Q2009" s="14">
        <f t="shared" si="94"/>
        <v>40347.837800925925</v>
      </c>
      <c r="S2009">
        <f t="shared" si="95"/>
        <v>2010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93"/>
        <v>44.85</v>
      </c>
      <c r="Q2010" s="14">
        <f t="shared" si="94"/>
        <v>40761.604421296295</v>
      </c>
      <c r="S2010">
        <f t="shared" si="95"/>
        <v>2011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93"/>
        <v>383.36</v>
      </c>
      <c r="Q2011" s="14">
        <f t="shared" si="94"/>
        <v>42661.323414351849</v>
      </c>
      <c r="S2011">
        <f t="shared" si="95"/>
        <v>2016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93"/>
        <v>55.28</v>
      </c>
      <c r="Q2012" s="14">
        <f t="shared" si="94"/>
        <v>42570.996423611112</v>
      </c>
      <c r="S2012">
        <f t="shared" si="95"/>
        <v>2016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93"/>
        <v>422.02</v>
      </c>
      <c r="Q2013" s="14">
        <f t="shared" si="94"/>
        <v>42347.358483796299</v>
      </c>
      <c r="S2013">
        <f t="shared" si="95"/>
        <v>2015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93"/>
        <v>64.180000000000007</v>
      </c>
      <c r="Q2014" s="14">
        <f t="shared" si="94"/>
        <v>42010.822233796294</v>
      </c>
      <c r="S2014">
        <f t="shared" si="95"/>
        <v>2015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93"/>
        <v>173.58</v>
      </c>
      <c r="Q2015" s="14">
        <f t="shared" si="94"/>
        <v>42499.960810185185</v>
      </c>
      <c r="S2015">
        <f t="shared" si="95"/>
        <v>2016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93"/>
        <v>88.6</v>
      </c>
      <c r="Q2016" s="14">
        <f t="shared" si="94"/>
        <v>41324.214571759258</v>
      </c>
      <c r="S2016">
        <f t="shared" si="95"/>
        <v>2013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93"/>
        <v>50.22</v>
      </c>
      <c r="Q2017" s="14">
        <f t="shared" si="94"/>
        <v>40765.876886574071</v>
      </c>
      <c r="S2017">
        <f t="shared" si="95"/>
        <v>2011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93"/>
        <v>192.39</v>
      </c>
      <c r="Q2018" s="14">
        <f t="shared" si="94"/>
        <v>41312.88077546296</v>
      </c>
      <c r="S2018">
        <f t="shared" si="95"/>
        <v>2013</v>
      </c>
    </row>
    <row r="2019" spans="1:19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93"/>
        <v>73.42</v>
      </c>
      <c r="Q2019" s="14">
        <f t="shared" si="94"/>
        <v>40961.057349537034</v>
      </c>
      <c r="S2019">
        <f t="shared" si="95"/>
        <v>2012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93"/>
        <v>147.68</v>
      </c>
      <c r="Q2020" s="14">
        <f t="shared" si="94"/>
        <v>42199.365844907406</v>
      </c>
      <c r="S2020">
        <f t="shared" si="95"/>
        <v>2015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93"/>
        <v>108.97</v>
      </c>
      <c r="Q2021" s="14">
        <f t="shared" si="94"/>
        <v>42605.70857638889</v>
      </c>
      <c r="S2021">
        <f t="shared" si="95"/>
        <v>2016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93"/>
        <v>23.65</v>
      </c>
      <c r="Q2022" s="14">
        <f t="shared" si="94"/>
        <v>41737.097499999996</v>
      </c>
      <c r="S2022">
        <f t="shared" si="95"/>
        <v>2014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93"/>
        <v>147.94999999999999</v>
      </c>
      <c r="Q2023" s="14">
        <f t="shared" si="94"/>
        <v>41861.070567129631</v>
      </c>
      <c r="S2023">
        <f t="shared" si="95"/>
        <v>2014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93"/>
        <v>385.04</v>
      </c>
      <c r="Q2024" s="14">
        <f t="shared" si="94"/>
        <v>42502.569120370375</v>
      </c>
      <c r="S2024">
        <f t="shared" si="95"/>
        <v>2016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93"/>
        <v>457.39</v>
      </c>
      <c r="Q2025" s="14">
        <f t="shared" si="94"/>
        <v>42136.420752314814</v>
      </c>
      <c r="S2025">
        <f t="shared" si="95"/>
        <v>2015</v>
      </c>
    </row>
    <row r="2026" spans="1:19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93"/>
        <v>222.99</v>
      </c>
      <c r="Q2026" s="14">
        <f t="shared" si="94"/>
        <v>41099.966944444444</v>
      </c>
      <c r="S2026">
        <f t="shared" si="95"/>
        <v>2012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93"/>
        <v>220.74</v>
      </c>
      <c r="Q2027" s="14">
        <f t="shared" si="94"/>
        <v>42136.184560185182</v>
      </c>
      <c r="S2027">
        <f t="shared" si="95"/>
        <v>2015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93"/>
        <v>73.5</v>
      </c>
      <c r="Q2028" s="14">
        <f t="shared" si="94"/>
        <v>41704.735937500001</v>
      </c>
      <c r="S2028">
        <f t="shared" si="95"/>
        <v>2014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93"/>
        <v>223.1</v>
      </c>
      <c r="Q2029" s="14">
        <f t="shared" si="94"/>
        <v>42048.813877314817</v>
      </c>
      <c r="S2029">
        <f t="shared" si="95"/>
        <v>2015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93"/>
        <v>47.91</v>
      </c>
      <c r="Q2030" s="14">
        <f t="shared" si="94"/>
        <v>40215.919050925928</v>
      </c>
      <c r="S2030">
        <f t="shared" si="95"/>
        <v>2010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93"/>
        <v>96.06</v>
      </c>
      <c r="Q2031" s="14">
        <f t="shared" si="94"/>
        <v>41848.021770833337</v>
      </c>
      <c r="S2031">
        <f t="shared" si="95"/>
        <v>2014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93"/>
        <v>118.61</v>
      </c>
      <c r="Q2032" s="14">
        <f t="shared" si="94"/>
        <v>41212.996481481481</v>
      </c>
      <c r="S2032">
        <f t="shared" si="95"/>
        <v>2012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93"/>
        <v>118.45</v>
      </c>
      <c r="Q2033" s="14">
        <f t="shared" si="94"/>
        <v>41975.329317129625</v>
      </c>
      <c r="S2033">
        <f t="shared" si="95"/>
        <v>2014</v>
      </c>
    </row>
    <row r="2034" spans="1:19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93"/>
        <v>143.21</v>
      </c>
      <c r="Q2034" s="14">
        <f t="shared" si="94"/>
        <v>42689.565671296295</v>
      </c>
      <c r="S2034">
        <f t="shared" si="95"/>
        <v>2016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93"/>
        <v>282.72000000000003</v>
      </c>
      <c r="Q2035" s="14">
        <f t="shared" si="94"/>
        <v>41725.082384259258</v>
      </c>
      <c r="S2035">
        <f t="shared" si="95"/>
        <v>2014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93"/>
        <v>593.94000000000005</v>
      </c>
      <c r="Q2036" s="14">
        <f t="shared" si="94"/>
        <v>42076.130011574074</v>
      </c>
      <c r="S2036">
        <f t="shared" si="95"/>
        <v>2015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93"/>
        <v>262.16000000000003</v>
      </c>
      <c r="Q2037" s="14">
        <f t="shared" si="94"/>
        <v>42311.625081018516</v>
      </c>
      <c r="S2037">
        <f t="shared" si="95"/>
        <v>2015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93"/>
        <v>46.58</v>
      </c>
      <c r="Q2038" s="14">
        <f t="shared" si="94"/>
        <v>41738.864803240744</v>
      </c>
      <c r="S2038">
        <f t="shared" si="95"/>
        <v>2014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93"/>
        <v>70.040000000000006</v>
      </c>
      <c r="Q2039" s="14">
        <f t="shared" si="94"/>
        <v>41578.210104166668</v>
      </c>
      <c r="S2039">
        <f t="shared" si="95"/>
        <v>2013</v>
      </c>
    </row>
    <row r="2040" spans="1:19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93"/>
        <v>164.91</v>
      </c>
      <c r="Q2040" s="14">
        <f t="shared" si="94"/>
        <v>41424.27107638889</v>
      </c>
      <c r="S2040">
        <f t="shared" si="95"/>
        <v>2013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93"/>
        <v>449.26</v>
      </c>
      <c r="Q2041" s="14">
        <f t="shared" si="94"/>
        <v>42675.438946759255</v>
      </c>
      <c r="S2041">
        <f t="shared" si="95"/>
        <v>2016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93"/>
        <v>27.47</v>
      </c>
      <c r="Q2042" s="14">
        <f t="shared" si="94"/>
        <v>41578.927118055559</v>
      </c>
      <c r="S2042">
        <f t="shared" si="95"/>
        <v>2013</v>
      </c>
    </row>
    <row r="2043" spans="1:19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93"/>
        <v>143.97999999999999</v>
      </c>
      <c r="Q2043" s="14">
        <f t="shared" si="94"/>
        <v>42654.525775462964</v>
      </c>
      <c r="S2043">
        <f t="shared" si="95"/>
        <v>2016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93"/>
        <v>88.24</v>
      </c>
      <c r="Q2044" s="14">
        <f t="shared" si="94"/>
        <v>42331.708032407405</v>
      </c>
      <c r="S2044">
        <f t="shared" si="95"/>
        <v>2015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93"/>
        <v>36.33</v>
      </c>
      <c r="Q2045" s="14">
        <f t="shared" si="94"/>
        <v>42661.176817129628</v>
      </c>
      <c r="S2045">
        <f t="shared" si="95"/>
        <v>2016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93"/>
        <v>90.18</v>
      </c>
      <c r="Q2046" s="14">
        <f t="shared" si="94"/>
        <v>42138.684189814812</v>
      </c>
      <c r="S2046">
        <f t="shared" si="95"/>
        <v>2015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93"/>
        <v>152.62</v>
      </c>
      <c r="Q2047" s="14">
        <f t="shared" si="94"/>
        <v>41069.088506944441</v>
      </c>
      <c r="S2047">
        <f t="shared" si="95"/>
        <v>2012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93"/>
        <v>55.81</v>
      </c>
      <c r="Q2048" s="14">
        <f t="shared" si="94"/>
        <v>41387.171805555554</v>
      </c>
      <c r="S2048">
        <f t="shared" si="95"/>
        <v>2013</v>
      </c>
    </row>
    <row r="2049" spans="1:19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93"/>
        <v>227.85</v>
      </c>
      <c r="Q2049" s="14">
        <f t="shared" si="94"/>
        <v>42081.903587962966</v>
      </c>
      <c r="S2049">
        <f t="shared" si="95"/>
        <v>2015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si="93"/>
        <v>91.83</v>
      </c>
      <c r="Q2050" s="14">
        <f t="shared" si="94"/>
        <v>41387.651516203703</v>
      </c>
      <c r="S2050">
        <f t="shared" si="95"/>
        <v>2013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ref="P2051:P2114" si="96">IFERROR(ROUND(E2051/L2051,2),0)</f>
        <v>80.989999999999995</v>
      </c>
      <c r="Q2051" s="14">
        <f t="shared" ref="Q2051:Q2114" si="97">(((J2051/60)/60)/24)+DATE(1970,1,1)</f>
        <v>41575.527349537035</v>
      </c>
      <c r="S2051">
        <f t="shared" ref="S2051:S2114" si="98">YEAR(Q2051)</f>
        <v>2013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96"/>
        <v>278.39</v>
      </c>
      <c r="Q2052" s="14">
        <f t="shared" si="97"/>
        <v>42115.071504629625</v>
      </c>
      <c r="S2052">
        <f t="shared" si="98"/>
        <v>2015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96"/>
        <v>43.1</v>
      </c>
      <c r="Q2053" s="14">
        <f t="shared" si="97"/>
        <v>41604.022418981483</v>
      </c>
      <c r="S2053">
        <f t="shared" si="98"/>
        <v>2013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96"/>
        <v>326.29000000000002</v>
      </c>
      <c r="Q2054" s="14">
        <f t="shared" si="97"/>
        <v>42375.08394675926</v>
      </c>
      <c r="S2054">
        <f t="shared" si="98"/>
        <v>2016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96"/>
        <v>41.74</v>
      </c>
      <c r="Q2055" s="14">
        <f t="shared" si="97"/>
        <v>42303.617488425924</v>
      </c>
      <c r="S2055">
        <f t="shared" si="98"/>
        <v>2015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96"/>
        <v>64.02</v>
      </c>
      <c r="Q2056" s="14">
        <f t="shared" si="97"/>
        <v>41731.520949074074</v>
      </c>
      <c r="S2056">
        <f t="shared" si="98"/>
        <v>2014</v>
      </c>
    </row>
    <row r="2057" spans="1:19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96"/>
        <v>99.46</v>
      </c>
      <c r="Q2057" s="14">
        <f t="shared" si="97"/>
        <v>41946.674108796295</v>
      </c>
      <c r="S2057">
        <f t="shared" si="98"/>
        <v>2014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96"/>
        <v>138.49</v>
      </c>
      <c r="Q2058" s="14">
        <f t="shared" si="97"/>
        <v>41351.76090277778</v>
      </c>
      <c r="S2058">
        <f t="shared" si="98"/>
        <v>2013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96"/>
        <v>45.55</v>
      </c>
      <c r="Q2059" s="14">
        <f t="shared" si="97"/>
        <v>42396.494583333333</v>
      </c>
      <c r="S2059">
        <f t="shared" si="98"/>
        <v>2016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96"/>
        <v>10.51</v>
      </c>
      <c r="Q2060" s="14">
        <f t="shared" si="97"/>
        <v>42026.370717592596</v>
      </c>
      <c r="S2060">
        <f t="shared" si="98"/>
        <v>2015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96"/>
        <v>114.77</v>
      </c>
      <c r="Q2061" s="14">
        <f t="shared" si="97"/>
        <v>42361.602476851855</v>
      </c>
      <c r="S2061">
        <f t="shared" si="98"/>
        <v>2015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96"/>
        <v>36</v>
      </c>
      <c r="Q2062" s="14">
        <f t="shared" si="97"/>
        <v>41783.642939814818</v>
      </c>
      <c r="S2062">
        <f t="shared" si="98"/>
        <v>2014</v>
      </c>
    </row>
    <row r="2063" spans="1:19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96"/>
        <v>154.16999999999999</v>
      </c>
      <c r="Q2063" s="14">
        <f t="shared" si="97"/>
        <v>42705.764513888891</v>
      </c>
      <c r="S2063">
        <f t="shared" si="98"/>
        <v>2016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96"/>
        <v>566.39</v>
      </c>
      <c r="Q2064" s="14">
        <f t="shared" si="97"/>
        <v>42423.3830787037</v>
      </c>
      <c r="S2064">
        <f t="shared" si="98"/>
        <v>2016</v>
      </c>
    </row>
    <row r="2065" spans="1:19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96"/>
        <v>120.86</v>
      </c>
      <c r="Q2065" s="14">
        <f t="shared" si="97"/>
        <v>42472.73265046296</v>
      </c>
      <c r="S2065">
        <f t="shared" si="98"/>
        <v>2016</v>
      </c>
    </row>
    <row r="2066" spans="1:19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96"/>
        <v>86.16</v>
      </c>
      <c r="Q2066" s="14">
        <f t="shared" si="97"/>
        <v>41389.364849537036</v>
      </c>
      <c r="S2066">
        <f t="shared" si="98"/>
        <v>2013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96"/>
        <v>51.21</v>
      </c>
      <c r="Q2067" s="14">
        <f t="shared" si="97"/>
        <v>41603.333668981482</v>
      </c>
      <c r="S2067">
        <f t="shared" si="98"/>
        <v>2013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96"/>
        <v>67.260000000000005</v>
      </c>
      <c r="Q2068" s="14">
        <f t="shared" si="97"/>
        <v>41844.771793981483</v>
      </c>
      <c r="S2068">
        <f t="shared" si="98"/>
        <v>2014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96"/>
        <v>62.8</v>
      </c>
      <c r="Q2069" s="14">
        <f t="shared" si="97"/>
        <v>42115.853888888887</v>
      </c>
      <c r="S2069">
        <f t="shared" si="98"/>
        <v>2015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96"/>
        <v>346.13</v>
      </c>
      <c r="Q2070" s="14">
        <f t="shared" si="97"/>
        <v>42633.841608796298</v>
      </c>
      <c r="S2070">
        <f t="shared" si="98"/>
        <v>2016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96"/>
        <v>244.12</v>
      </c>
      <c r="Q2071" s="14">
        <f t="shared" si="97"/>
        <v>42340.972118055557</v>
      </c>
      <c r="S2071">
        <f t="shared" si="98"/>
        <v>2015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96"/>
        <v>259.25</v>
      </c>
      <c r="Q2072" s="14">
        <f t="shared" si="97"/>
        <v>42519.6565162037</v>
      </c>
      <c r="S2072">
        <f t="shared" si="98"/>
        <v>2016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96"/>
        <v>201.96</v>
      </c>
      <c r="Q2073" s="14">
        <f t="shared" si="97"/>
        <v>42600.278749999998</v>
      </c>
      <c r="S2073">
        <f t="shared" si="98"/>
        <v>2016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96"/>
        <v>226.21</v>
      </c>
      <c r="Q2074" s="14">
        <f t="shared" si="97"/>
        <v>42467.581388888888</v>
      </c>
      <c r="S2074">
        <f t="shared" si="98"/>
        <v>2016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96"/>
        <v>324.69</v>
      </c>
      <c r="Q2075" s="14">
        <f t="shared" si="97"/>
        <v>42087.668032407411</v>
      </c>
      <c r="S2075">
        <f t="shared" si="98"/>
        <v>2015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96"/>
        <v>205</v>
      </c>
      <c r="Q2076" s="14">
        <f t="shared" si="97"/>
        <v>42466.826180555552</v>
      </c>
      <c r="S2076">
        <f t="shared" si="98"/>
        <v>2016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96"/>
        <v>20.47</v>
      </c>
      <c r="Q2077" s="14">
        <f t="shared" si="97"/>
        <v>41450.681574074071</v>
      </c>
      <c r="S2077">
        <f t="shared" si="98"/>
        <v>2013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96"/>
        <v>116.35</v>
      </c>
      <c r="Q2078" s="14">
        <f t="shared" si="97"/>
        <v>41803.880659722221</v>
      </c>
      <c r="S2078">
        <f t="shared" si="98"/>
        <v>2014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96"/>
        <v>307.2</v>
      </c>
      <c r="Q2079" s="14">
        <f t="shared" si="97"/>
        <v>42103.042546296296</v>
      </c>
      <c r="S2079">
        <f t="shared" si="98"/>
        <v>2015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96"/>
        <v>546.69000000000005</v>
      </c>
      <c r="Q2080" s="14">
        <f t="shared" si="97"/>
        <v>42692.771493055552</v>
      </c>
      <c r="S2080">
        <f t="shared" si="98"/>
        <v>2016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96"/>
        <v>47.47</v>
      </c>
      <c r="Q2081" s="14">
        <f t="shared" si="97"/>
        <v>42150.71056712963</v>
      </c>
      <c r="S2081">
        <f t="shared" si="98"/>
        <v>2015</v>
      </c>
    </row>
    <row r="2082" spans="1:19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96"/>
        <v>101.56</v>
      </c>
      <c r="Q2082" s="14">
        <f t="shared" si="97"/>
        <v>42289.957175925927</v>
      </c>
      <c r="S2082">
        <f t="shared" si="98"/>
        <v>2015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96"/>
        <v>72.91</v>
      </c>
      <c r="Q2083" s="14">
        <f t="shared" si="97"/>
        <v>41004.156886574077</v>
      </c>
      <c r="S2083">
        <f t="shared" si="98"/>
        <v>2012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96"/>
        <v>43.71</v>
      </c>
      <c r="Q2084" s="14">
        <f t="shared" si="97"/>
        <v>40811.120324074072</v>
      </c>
      <c r="S2084">
        <f t="shared" si="98"/>
        <v>2011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96"/>
        <v>34</v>
      </c>
      <c r="Q2085" s="14">
        <f t="shared" si="97"/>
        <v>41034.72216435185</v>
      </c>
      <c r="S2085">
        <f t="shared" si="98"/>
        <v>2012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96"/>
        <v>70.650000000000006</v>
      </c>
      <c r="Q2086" s="14">
        <f t="shared" si="97"/>
        <v>41731.833124999997</v>
      </c>
      <c r="S2086">
        <f t="shared" si="98"/>
        <v>2014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96"/>
        <v>89.3</v>
      </c>
      <c r="Q2087" s="14">
        <f t="shared" si="97"/>
        <v>41075.835497685184</v>
      </c>
      <c r="S2087">
        <f t="shared" si="98"/>
        <v>2012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96"/>
        <v>115.09</v>
      </c>
      <c r="Q2088" s="14">
        <f t="shared" si="97"/>
        <v>40860.67050925926</v>
      </c>
      <c r="S2088">
        <f t="shared" si="98"/>
        <v>2011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96"/>
        <v>62.12</v>
      </c>
      <c r="Q2089" s="14">
        <f t="shared" si="97"/>
        <v>40764.204375000001</v>
      </c>
      <c r="S2089">
        <f t="shared" si="98"/>
        <v>2011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96"/>
        <v>46.2</v>
      </c>
      <c r="Q2090" s="14">
        <f t="shared" si="97"/>
        <v>40395.714722222219</v>
      </c>
      <c r="S2090">
        <f t="shared" si="98"/>
        <v>2010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96"/>
        <v>48.55</v>
      </c>
      <c r="Q2091" s="14">
        <f t="shared" si="97"/>
        <v>41453.076319444444</v>
      </c>
      <c r="S2091">
        <f t="shared" si="98"/>
        <v>2013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96"/>
        <v>57.52</v>
      </c>
      <c r="Q2092" s="14">
        <f t="shared" si="97"/>
        <v>41299.381423611114</v>
      </c>
      <c r="S2092">
        <f t="shared" si="98"/>
        <v>2013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96"/>
        <v>88.15</v>
      </c>
      <c r="Q2093" s="14">
        <f t="shared" si="97"/>
        <v>40555.322662037033</v>
      </c>
      <c r="S2093">
        <f t="shared" si="98"/>
        <v>2011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96"/>
        <v>110.49</v>
      </c>
      <c r="Q2094" s="14">
        <f t="shared" si="97"/>
        <v>40763.707546296297</v>
      </c>
      <c r="S2094">
        <f t="shared" si="98"/>
        <v>2011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96"/>
        <v>66.83</v>
      </c>
      <c r="Q2095" s="14">
        <f t="shared" si="97"/>
        <v>41205.854537037041</v>
      </c>
      <c r="S2095">
        <f t="shared" si="98"/>
        <v>2012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96"/>
        <v>58.6</v>
      </c>
      <c r="Q2096" s="14">
        <f t="shared" si="97"/>
        <v>40939.02002314815</v>
      </c>
      <c r="S2096">
        <f t="shared" si="98"/>
        <v>2012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96"/>
        <v>113.64</v>
      </c>
      <c r="Q2097" s="14">
        <f t="shared" si="97"/>
        <v>40758.733483796292</v>
      </c>
      <c r="S2097">
        <f t="shared" si="98"/>
        <v>2011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96"/>
        <v>43.57</v>
      </c>
      <c r="Q2098" s="14">
        <f t="shared" si="97"/>
        <v>41192.758506944447</v>
      </c>
      <c r="S2098">
        <f t="shared" si="98"/>
        <v>2012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96"/>
        <v>78.95</v>
      </c>
      <c r="Q2099" s="14">
        <f t="shared" si="97"/>
        <v>40818.58489583333</v>
      </c>
      <c r="S2099">
        <f t="shared" si="98"/>
        <v>2011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96"/>
        <v>188.13</v>
      </c>
      <c r="Q2100" s="14">
        <f t="shared" si="97"/>
        <v>40946.11383101852</v>
      </c>
      <c r="S2100">
        <f t="shared" si="98"/>
        <v>2012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96"/>
        <v>63.03</v>
      </c>
      <c r="Q2101" s="14">
        <f t="shared" si="97"/>
        <v>42173.746342592596</v>
      </c>
      <c r="S2101">
        <f t="shared" si="98"/>
        <v>2015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96"/>
        <v>30.37</v>
      </c>
      <c r="Q2102" s="14">
        <f t="shared" si="97"/>
        <v>41074.834965277776</v>
      </c>
      <c r="S2102">
        <f t="shared" si="98"/>
        <v>2012</v>
      </c>
    </row>
    <row r="2103" spans="1:19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96"/>
        <v>51.48</v>
      </c>
      <c r="Q2103" s="14">
        <f t="shared" si="97"/>
        <v>40892.149467592593</v>
      </c>
      <c r="S2103">
        <f t="shared" si="98"/>
        <v>2011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96"/>
        <v>35.79</v>
      </c>
      <c r="Q2104" s="14">
        <f t="shared" si="97"/>
        <v>40638.868611111109</v>
      </c>
      <c r="S2104">
        <f t="shared" si="98"/>
        <v>2011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96"/>
        <v>98.82</v>
      </c>
      <c r="Q2105" s="14">
        <f t="shared" si="97"/>
        <v>41192.754942129628</v>
      </c>
      <c r="S2105">
        <f t="shared" si="98"/>
        <v>2012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96"/>
        <v>28</v>
      </c>
      <c r="Q2106" s="14">
        <f t="shared" si="97"/>
        <v>41394.074467592596</v>
      </c>
      <c r="S2106">
        <f t="shared" si="98"/>
        <v>2013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96"/>
        <v>51.31</v>
      </c>
      <c r="Q2107" s="14">
        <f t="shared" si="97"/>
        <v>41951.788807870369</v>
      </c>
      <c r="S2107">
        <f t="shared" si="98"/>
        <v>2014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96"/>
        <v>53.52</v>
      </c>
      <c r="Q2108" s="14">
        <f t="shared" si="97"/>
        <v>41270.21497685185</v>
      </c>
      <c r="S2108">
        <f t="shared" si="98"/>
        <v>2012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96"/>
        <v>37.15</v>
      </c>
      <c r="Q2109" s="14">
        <f t="shared" si="97"/>
        <v>41934.71056712963</v>
      </c>
      <c r="S2109">
        <f t="shared" si="98"/>
        <v>2014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96"/>
        <v>89.9</v>
      </c>
      <c r="Q2110" s="14">
        <f t="shared" si="97"/>
        <v>41135.175694444442</v>
      </c>
      <c r="S2110">
        <f t="shared" si="98"/>
        <v>2012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96"/>
        <v>106.53</v>
      </c>
      <c r="Q2111" s="14">
        <f t="shared" si="97"/>
        <v>42160.708530092597</v>
      </c>
      <c r="S2111">
        <f t="shared" si="98"/>
        <v>2015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96"/>
        <v>52.82</v>
      </c>
      <c r="Q2112" s="14">
        <f t="shared" si="97"/>
        <v>41759.670937499999</v>
      </c>
      <c r="S2112">
        <f t="shared" si="98"/>
        <v>2014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96"/>
        <v>54.62</v>
      </c>
      <c r="Q2113" s="14">
        <f t="shared" si="97"/>
        <v>40703.197048611109</v>
      </c>
      <c r="S2113">
        <f t="shared" si="98"/>
        <v>2011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si="96"/>
        <v>27.27</v>
      </c>
      <c r="Q2114" s="14">
        <f t="shared" si="97"/>
        <v>41365.928159722222</v>
      </c>
      <c r="S2114">
        <f t="shared" si="98"/>
        <v>2013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ref="P2115:P2178" si="99">IFERROR(ROUND(E2115/L2115,2),0)</f>
        <v>68.599999999999994</v>
      </c>
      <c r="Q2115" s="14">
        <f t="shared" ref="Q2115:Q2178" si="100">(((J2115/60)/60)/24)+DATE(1970,1,1)</f>
        <v>41870.86546296296</v>
      </c>
      <c r="S2115">
        <f t="shared" ref="S2115:S2178" si="101">YEAR(Q2115)</f>
        <v>2014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99"/>
        <v>35.61</v>
      </c>
      <c r="Q2116" s="14">
        <f t="shared" si="100"/>
        <v>40458.815625000003</v>
      </c>
      <c r="S2116">
        <f t="shared" si="101"/>
        <v>2010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99"/>
        <v>94.03</v>
      </c>
      <c r="Q2117" s="14">
        <f t="shared" si="100"/>
        <v>40564.081030092595</v>
      </c>
      <c r="S2117">
        <f t="shared" si="101"/>
        <v>2011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99"/>
        <v>526.46</v>
      </c>
      <c r="Q2118" s="14">
        <f t="shared" si="100"/>
        <v>41136.777812500004</v>
      </c>
      <c r="S2118">
        <f t="shared" si="101"/>
        <v>2012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99"/>
        <v>50.66</v>
      </c>
      <c r="Q2119" s="14">
        <f t="shared" si="100"/>
        <v>42290.059594907405</v>
      </c>
      <c r="S2119">
        <f t="shared" si="101"/>
        <v>2015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99"/>
        <v>79.180000000000007</v>
      </c>
      <c r="Q2120" s="14">
        <f t="shared" si="100"/>
        <v>40718.839537037034</v>
      </c>
      <c r="S2120">
        <f t="shared" si="101"/>
        <v>2011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99"/>
        <v>91.59</v>
      </c>
      <c r="Q2121" s="14">
        <f t="shared" si="100"/>
        <v>41107.130150462966</v>
      </c>
      <c r="S2121">
        <f t="shared" si="101"/>
        <v>2012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99"/>
        <v>116.96</v>
      </c>
      <c r="Q2122" s="14">
        <f t="shared" si="100"/>
        <v>41591.964537037034</v>
      </c>
      <c r="S2122">
        <f t="shared" si="101"/>
        <v>2013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99"/>
        <v>28.4</v>
      </c>
      <c r="Q2123" s="14">
        <f t="shared" si="100"/>
        <v>42716.7424537037</v>
      </c>
      <c r="S2123">
        <f t="shared" si="101"/>
        <v>2016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99"/>
        <v>103.33</v>
      </c>
      <c r="Q2124" s="14">
        <f t="shared" si="100"/>
        <v>42712.300567129627</v>
      </c>
      <c r="S2124">
        <f t="shared" si="101"/>
        <v>2016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99"/>
        <v>10</v>
      </c>
      <c r="Q2125" s="14">
        <f t="shared" si="100"/>
        <v>40198.424849537041</v>
      </c>
      <c r="S2125">
        <f t="shared" si="101"/>
        <v>2010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99"/>
        <v>23</v>
      </c>
      <c r="Q2126" s="14">
        <f t="shared" si="100"/>
        <v>40464.028182870366</v>
      </c>
      <c r="S2126">
        <f t="shared" si="101"/>
        <v>2010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99"/>
        <v>31.56</v>
      </c>
      <c r="Q2127" s="14">
        <f t="shared" si="100"/>
        <v>42191.023530092592</v>
      </c>
      <c r="S2127">
        <f t="shared" si="101"/>
        <v>2015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99"/>
        <v>5</v>
      </c>
      <c r="Q2128" s="14">
        <f t="shared" si="100"/>
        <v>41951.973229166666</v>
      </c>
      <c r="S2128">
        <f t="shared" si="101"/>
        <v>2014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99"/>
        <v>34.22</v>
      </c>
      <c r="Q2129" s="14">
        <f t="shared" si="100"/>
        <v>42045.50535879629</v>
      </c>
      <c r="S2129">
        <f t="shared" si="101"/>
        <v>2015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99"/>
        <v>25</v>
      </c>
      <c r="Q2130" s="14">
        <f t="shared" si="100"/>
        <v>41843.772789351853</v>
      </c>
      <c r="S2130">
        <f t="shared" si="101"/>
        <v>2014</v>
      </c>
    </row>
    <row r="2131" spans="1:19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99"/>
        <v>19.670000000000002</v>
      </c>
      <c r="Q2131" s="14">
        <f t="shared" si="100"/>
        <v>42409.024305555555</v>
      </c>
      <c r="S2131">
        <f t="shared" si="101"/>
        <v>2016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99"/>
        <v>21.25</v>
      </c>
      <c r="Q2132" s="14">
        <f t="shared" si="100"/>
        <v>41832.086377314816</v>
      </c>
      <c r="S2132">
        <f t="shared" si="101"/>
        <v>2014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99"/>
        <v>8.33</v>
      </c>
      <c r="Q2133" s="14">
        <f t="shared" si="100"/>
        <v>42167.207071759258</v>
      </c>
      <c r="S2133">
        <f t="shared" si="101"/>
        <v>2015</v>
      </c>
    </row>
    <row r="2134" spans="1:19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99"/>
        <v>21.34</v>
      </c>
      <c r="Q2134" s="14">
        <f t="shared" si="100"/>
        <v>41643.487175925926</v>
      </c>
      <c r="S2134">
        <f t="shared" si="101"/>
        <v>2014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99"/>
        <v>5.33</v>
      </c>
      <c r="Q2135" s="14">
        <f t="shared" si="100"/>
        <v>40619.097210648149</v>
      </c>
      <c r="S2135">
        <f t="shared" si="101"/>
        <v>2011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99"/>
        <v>34.67</v>
      </c>
      <c r="Q2136" s="14">
        <f t="shared" si="100"/>
        <v>41361.886469907404</v>
      </c>
      <c r="S2136">
        <f t="shared" si="101"/>
        <v>2013</v>
      </c>
    </row>
    <row r="2137" spans="1:19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99"/>
        <v>21.73</v>
      </c>
      <c r="Q2137" s="14">
        <f t="shared" si="100"/>
        <v>41156.963344907403</v>
      </c>
      <c r="S2137">
        <f t="shared" si="101"/>
        <v>2012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99"/>
        <v>11.92</v>
      </c>
      <c r="Q2138" s="14">
        <f t="shared" si="100"/>
        <v>41536.509097222224</v>
      </c>
      <c r="S2138">
        <f t="shared" si="101"/>
        <v>2013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99"/>
        <v>26.6</v>
      </c>
      <c r="Q2139" s="14">
        <f t="shared" si="100"/>
        <v>41948.771168981482</v>
      </c>
      <c r="S2139">
        <f t="shared" si="101"/>
        <v>2014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99"/>
        <v>10.67</v>
      </c>
      <c r="Q2140" s="14">
        <f t="shared" si="100"/>
        <v>41557.013182870374</v>
      </c>
      <c r="S2140">
        <f t="shared" si="101"/>
        <v>2013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99"/>
        <v>29.04</v>
      </c>
      <c r="Q2141" s="14">
        <f t="shared" si="100"/>
        <v>42647.750092592592</v>
      </c>
      <c r="S2141">
        <f t="shared" si="101"/>
        <v>2016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99"/>
        <v>50.91</v>
      </c>
      <c r="Q2142" s="14">
        <f t="shared" si="100"/>
        <v>41255.833611111113</v>
      </c>
      <c r="S2142">
        <f t="shared" si="101"/>
        <v>2012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99"/>
        <v>0</v>
      </c>
      <c r="Q2143" s="14">
        <f t="shared" si="100"/>
        <v>41927.235636574071</v>
      </c>
      <c r="S2143">
        <f t="shared" si="101"/>
        <v>2014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99"/>
        <v>50.08</v>
      </c>
      <c r="Q2144" s="14">
        <f t="shared" si="100"/>
        <v>42340.701504629629</v>
      </c>
      <c r="S2144">
        <f t="shared" si="101"/>
        <v>2015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99"/>
        <v>45</v>
      </c>
      <c r="Q2145" s="14">
        <f t="shared" si="100"/>
        <v>40332.886712962965</v>
      </c>
      <c r="S2145">
        <f t="shared" si="101"/>
        <v>2010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99"/>
        <v>25.29</v>
      </c>
      <c r="Q2146" s="14">
        <f t="shared" si="100"/>
        <v>41499.546759259261</v>
      </c>
      <c r="S2146">
        <f t="shared" si="101"/>
        <v>2013</v>
      </c>
    </row>
    <row r="2147" spans="1:19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99"/>
        <v>51.29</v>
      </c>
      <c r="Q2147" s="14">
        <f t="shared" si="100"/>
        <v>41575.237430555557</v>
      </c>
      <c r="S2147">
        <f t="shared" si="101"/>
        <v>2013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99"/>
        <v>1</v>
      </c>
      <c r="Q2148" s="14">
        <f t="shared" si="100"/>
        <v>42397.679513888885</v>
      </c>
      <c r="S2148">
        <f t="shared" si="101"/>
        <v>2016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99"/>
        <v>49.38</v>
      </c>
      <c r="Q2149" s="14">
        <f t="shared" si="100"/>
        <v>41927.295694444445</v>
      </c>
      <c r="S2149">
        <f t="shared" si="101"/>
        <v>2014</v>
      </c>
    </row>
    <row r="2150" spans="1:19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99"/>
        <v>1</v>
      </c>
      <c r="Q2150" s="14">
        <f t="shared" si="100"/>
        <v>42066.733587962968</v>
      </c>
      <c r="S2150">
        <f t="shared" si="101"/>
        <v>2015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99"/>
        <v>0</v>
      </c>
      <c r="Q2151" s="14">
        <f t="shared" si="100"/>
        <v>40355.024953703702</v>
      </c>
      <c r="S2151">
        <f t="shared" si="101"/>
        <v>2010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99"/>
        <v>101.25</v>
      </c>
      <c r="Q2152" s="14">
        <f t="shared" si="100"/>
        <v>42534.284710648149</v>
      </c>
      <c r="S2152">
        <f t="shared" si="101"/>
        <v>2016</v>
      </c>
    </row>
    <row r="2153" spans="1:19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99"/>
        <v>19.670000000000002</v>
      </c>
      <c r="Q2153" s="14">
        <f t="shared" si="100"/>
        <v>42520.847384259265</v>
      </c>
      <c r="S2153">
        <f t="shared" si="101"/>
        <v>2016</v>
      </c>
    </row>
    <row r="2154" spans="1:19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99"/>
        <v>12.5</v>
      </c>
      <c r="Q2154" s="14">
        <f t="shared" si="100"/>
        <v>41683.832280092596</v>
      </c>
      <c r="S2154">
        <f t="shared" si="101"/>
        <v>2014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99"/>
        <v>8.5</v>
      </c>
      <c r="Q2155" s="14">
        <f t="shared" si="100"/>
        <v>41974.911087962959</v>
      </c>
      <c r="S2155">
        <f t="shared" si="101"/>
        <v>2014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99"/>
        <v>1</v>
      </c>
      <c r="Q2156" s="14">
        <f t="shared" si="100"/>
        <v>41647.632256944446</v>
      </c>
      <c r="S2156">
        <f t="shared" si="101"/>
        <v>2014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99"/>
        <v>23</v>
      </c>
      <c r="Q2157" s="14">
        <f t="shared" si="100"/>
        <v>42430.747511574074</v>
      </c>
      <c r="S2157">
        <f t="shared" si="101"/>
        <v>2016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99"/>
        <v>17.989999999999998</v>
      </c>
      <c r="Q2158" s="14">
        <f t="shared" si="100"/>
        <v>41488.85423611111</v>
      </c>
      <c r="S2158">
        <f t="shared" si="101"/>
        <v>2013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99"/>
        <v>370.95</v>
      </c>
      <c r="Q2159" s="14">
        <f t="shared" si="100"/>
        <v>42694.98128472222</v>
      </c>
      <c r="S2159">
        <f t="shared" si="101"/>
        <v>2016</v>
      </c>
    </row>
    <row r="2160" spans="1:19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99"/>
        <v>63.57</v>
      </c>
      <c r="Q2160" s="14">
        <f t="shared" si="100"/>
        <v>41264.853865740741</v>
      </c>
      <c r="S2160">
        <f t="shared" si="101"/>
        <v>2012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99"/>
        <v>13</v>
      </c>
      <c r="Q2161" s="14">
        <f t="shared" si="100"/>
        <v>40710.731180555551</v>
      </c>
      <c r="S2161">
        <f t="shared" si="101"/>
        <v>2011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99"/>
        <v>5.31</v>
      </c>
      <c r="Q2162" s="14">
        <f t="shared" si="100"/>
        <v>41018.711863425924</v>
      </c>
      <c r="S2162">
        <f t="shared" si="101"/>
        <v>2012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99"/>
        <v>35.619999999999997</v>
      </c>
      <c r="Q2163" s="14">
        <f t="shared" si="100"/>
        <v>42240.852534722217</v>
      </c>
      <c r="S2163">
        <f t="shared" si="101"/>
        <v>2015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99"/>
        <v>87.1</v>
      </c>
      <c r="Q2164" s="14">
        <f t="shared" si="100"/>
        <v>41813.766099537039</v>
      </c>
      <c r="S2164">
        <f t="shared" si="101"/>
        <v>2014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99"/>
        <v>75.11</v>
      </c>
      <c r="Q2165" s="14">
        <f t="shared" si="100"/>
        <v>42111.899537037039</v>
      </c>
      <c r="S2165">
        <f t="shared" si="101"/>
        <v>2015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99"/>
        <v>68.010000000000005</v>
      </c>
      <c r="Q2166" s="14">
        <f t="shared" si="100"/>
        <v>42515.71775462963</v>
      </c>
      <c r="S2166">
        <f t="shared" si="101"/>
        <v>2016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99"/>
        <v>29.62</v>
      </c>
      <c r="Q2167" s="14">
        <f t="shared" si="100"/>
        <v>42438.667071759264</v>
      </c>
      <c r="S2167">
        <f t="shared" si="101"/>
        <v>2016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99"/>
        <v>91.63</v>
      </c>
      <c r="Q2168" s="14">
        <f t="shared" si="100"/>
        <v>41933.838171296295</v>
      </c>
      <c r="S2168">
        <f t="shared" si="101"/>
        <v>2014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99"/>
        <v>22.5</v>
      </c>
      <c r="Q2169" s="14">
        <f t="shared" si="100"/>
        <v>41153.066400462965</v>
      </c>
      <c r="S2169">
        <f t="shared" si="101"/>
        <v>2012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99"/>
        <v>64.37</v>
      </c>
      <c r="Q2170" s="14">
        <f t="shared" si="100"/>
        <v>42745.600243055553</v>
      </c>
      <c r="S2170">
        <f t="shared" si="101"/>
        <v>2017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99"/>
        <v>21.86</v>
      </c>
      <c r="Q2171" s="14">
        <f t="shared" si="100"/>
        <v>42793.700821759259</v>
      </c>
      <c r="S2171">
        <f t="shared" si="101"/>
        <v>2017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99"/>
        <v>33.32</v>
      </c>
      <c r="Q2172" s="14">
        <f t="shared" si="100"/>
        <v>42198.750254629631</v>
      </c>
      <c r="S2172">
        <f t="shared" si="101"/>
        <v>2015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99"/>
        <v>90.28</v>
      </c>
      <c r="Q2173" s="14">
        <f t="shared" si="100"/>
        <v>42141.95711805555</v>
      </c>
      <c r="S2173">
        <f t="shared" si="101"/>
        <v>2015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99"/>
        <v>76.92</v>
      </c>
      <c r="Q2174" s="14">
        <f t="shared" si="100"/>
        <v>42082.580092592587</v>
      </c>
      <c r="S2174">
        <f t="shared" si="101"/>
        <v>2015</v>
      </c>
    </row>
    <row r="2175" spans="1:19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99"/>
        <v>59.23</v>
      </c>
      <c r="Q2175" s="14">
        <f t="shared" si="100"/>
        <v>41495.692627314813</v>
      </c>
      <c r="S2175">
        <f t="shared" si="101"/>
        <v>2013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99"/>
        <v>65.38</v>
      </c>
      <c r="Q2176" s="14">
        <f t="shared" si="100"/>
        <v>42465.542905092589</v>
      </c>
      <c r="S2176">
        <f t="shared" si="101"/>
        <v>2016</v>
      </c>
    </row>
    <row r="2177" spans="1:19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99"/>
        <v>67.31</v>
      </c>
      <c r="Q2177" s="14">
        <f t="shared" si="100"/>
        <v>42565.009097222224</v>
      </c>
      <c r="S2177">
        <f t="shared" si="101"/>
        <v>2016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si="99"/>
        <v>88.75</v>
      </c>
      <c r="Q2178" s="14">
        <f t="shared" si="100"/>
        <v>42096.633206018523</v>
      </c>
      <c r="S2178">
        <f t="shared" si="101"/>
        <v>2015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ref="P2179:P2242" si="102">IFERROR(ROUND(E2179/L2179,2),0)</f>
        <v>65.87</v>
      </c>
      <c r="Q2179" s="14">
        <f t="shared" ref="Q2179:Q2242" si="103">(((J2179/60)/60)/24)+DATE(1970,1,1)</f>
        <v>42502.250775462962</v>
      </c>
      <c r="S2179">
        <f t="shared" ref="S2179:S2242" si="104">YEAR(Q2179)</f>
        <v>2016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02"/>
        <v>40.35</v>
      </c>
      <c r="Q2180" s="14">
        <f t="shared" si="103"/>
        <v>42723.63653935185</v>
      </c>
      <c r="S2180">
        <f t="shared" si="104"/>
        <v>2016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02"/>
        <v>76.86</v>
      </c>
      <c r="Q2181" s="14">
        <f t="shared" si="103"/>
        <v>42075.171203703707</v>
      </c>
      <c r="S2181">
        <f t="shared" si="104"/>
        <v>2015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02"/>
        <v>68.709999999999994</v>
      </c>
      <c r="Q2182" s="14">
        <f t="shared" si="103"/>
        <v>42279.669768518521</v>
      </c>
      <c r="S2182">
        <f t="shared" si="104"/>
        <v>2015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02"/>
        <v>57.77</v>
      </c>
      <c r="Q2183" s="14">
        <f t="shared" si="103"/>
        <v>42773.005243055552</v>
      </c>
      <c r="S2183">
        <f t="shared" si="104"/>
        <v>2017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02"/>
        <v>44.17</v>
      </c>
      <c r="Q2184" s="14">
        <f t="shared" si="103"/>
        <v>41879.900752314818</v>
      </c>
      <c r="S2184">
        <f t="shared" si="104"/>
        <v>2014</v>
      </c>
    </row>
    <row r="2185" spans="1:19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02"/>
        <v>31.57</v>
      </c>
      <c r="Q2185" s="14">
        <f t="shared" si="103"/>
        <v>42745.365474537044</v>
      </c>
      <c r="S2185">
        <f t="shared" si="104"/>
        <v>2017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02"/>
        <v>107.05</v>
      </c>
      <c r="Q2186" s="14">
        <f t="shared" si="103"/>
        <v>42380.690289351856</v>
      </c>
      <c r="S2186">
        <f t="shared" si="104"/>
        <v>2016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02"/>
        <v>149.03</v>
      </c>
      <c r="Q2187" s="14">
        <f t="shared" si="103"/>
        <v>41319.349988425929</v>
      </c>
      <c r="S2187">
        <f t="shared" si="104"/>
        <v>2013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02"/>
        <v>55.96</v>
      </c>
      <c r="Q2188" s="14">
        <f t="shared" si="103"/>
        <v>42583.615081018521</v>
      </c>
      <c r="S2188">
        <f t="shared" si="104"/>
        <v>2016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02"/>
        <v>56.97</v>
      </c>
      <c r="Q2189" s="14">
        <f t="shared" si="103"/>
        <v>42068.209097222221</v>
      </c>
      <c r="S2189">
        <f t="shared" si="104"/>
        <v>2015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02"/>
        <v>44.06</v>
      </c>
      <c r="Q2190" s="14">
        <f t="shared" si="103"/>
        <v>42633.586122685185</v>
      </c>
      <c r="S2190">
        <f t="shared" si="104"/>
        <v>2016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02"/>
        <v>68.63</v>
      </c>
      <c r="Q2191" s="14">
        <f t="shared" si="103"/>
        <v>42467.788194444445</v>
      </c>
      <c r="S2191">
        <f t="shared" si="104"/>
        <v>2016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02"/>
        <v>65.319999999999993</v>
      </c>
      <c r="Q2192" s="14">
        <f t="shared" si="103"/>
        <v>42417.625046296293</v>
      </c>
      <c r="S2192">
        <f t="shared" si="104"/>
        <v>2016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02"/>
        <v>35.92</v>
      </c>
      <c r="Q2193" s="14">
        <f t="shared" si="103"/>
        <v>42768.833645833336</v>
      </c>
      <c r="S2193">
        <f t="shared" si="104"/>
        <v>2017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02"/>
        <v>40.07</v>
      </c>
      <c r="Q2194" s="14">
        <f t="shared" si="103"/>
        <v>42691.8512037037</v>
      </c>
      <c r="S2194">
        <f t="shared" si="104"/>
        <v>2016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02"/>
        <v>75.650000000000006</v>
      </c>
      <c r="Q2195" s="14">
        <f t="shared" si="103"/>
        <v>42664.405925925923</v>
      </c>
      <c r="S2195">
        <f t="shared" si="104"/>
        <v>2016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02"/>
        <v>61.2</v>
      </c>
      <c r="Q2196" s="14">
        <f t="shared" si="103"/>
        <v>42425.757986111115</v>
      </c>
      <c r="S2196">
        <f t="shared" si="104"/>
        <v>2016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02"/>
        <v>48.13</v>
      </c>
      <c r="Q2197" s="14">
        <f t="shared" si="103"/>
        <v>42197.771990740745</v>
      </c>
      <c r="S2197">
        <f t="shared" si="104"/>
        <v>2015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02"/>
        <v>68.11</v>
      </c>
      <c r="Q2198" s="14">
        <f t="shared" si="103"/>
        <v>42675.487291666665</v>
      </c>
      <c r="S2198">
        <f t="shared" si="104"/>
        <v>2016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02"/>
        <v>65.89</v>
      </c>
      <c r="Q2199" s="14">
        <f t="shared" si="103"/>
        <v>42033.584016203706</v>
      </c>
      <c r="S2199">
        <f t="shared" si="104"/>
        <v>2015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02"/>
        <v>81.650000000000006</v>
      </c>
      <c r="Q2200" s="14">
        <f t="shared" si="103"/>
        <v>42292.513888888891</v>
      </c>
      <c r="S2200">
        <f t="shared" si="104"/>
        <v>2015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02"/>
        <v>52.7</v>
      </c>
      <c r="Q2201" s="14">
        <f t="shared" si="103"/>
        <v>42262.416643518518</v>
      </c>
      <c r="S2201">
        <f t="shared" si="104"/>
        <v>2015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02"/>
        <v>41.23</v>
      </c>
      <c r="Q2202" s="14">
        <f t="shared" si="103"/>
        <v>42163.625787037032</v>
      </c>
      <c r="S2202">
        <f t="shared" si="104"/>
        <v>2015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02"/>
        <v>15.04</v>
      </c>
      <c r="Q2203" s="14">
        <f t="shared" si="103"/>
        <v>41276.846817129634</v>
      </c>
      <c r="S2203">
        <f t="shared" si="104"/>
        <v>2013</v>
      </c>
    </row>
    <row r="2204" spans="1:19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02"/>
        <v>39.07</v>
      </c>
      <c r="Q2204" s="14">
        <f t="shared" si="103"/>
        <v>41184.849166666667</v>
      </c>
      <c r="S2204">
        <f t="shared" si="104"/>
        <v>2012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02"/>
        <v>43.82</v>
      </c>
      <c r="Q2205" s="14">
        <f t="shared" si="103"/>
        <v>42241.85974537037</v>
      </c>
      <c r="S2205">
        <f t="shared" si="104"/>
        <v>2015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02"/>
        <v>27.3</v>
      </c>
      <c r="Q2206" s="14">
        <f t="shared" si="103"/>
        <v>41312.311562499999</v>
      </c>
      <c r="S2206">
        <f t="shared" si="104"/>
        <v>2013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02"/>
        <v>42.22</v>
      </c>
      <c r="Q2207" s="14">
        <f t="shared" si="103"/>
        <v>41031.82163194444</v>
      </c>
      <c r="S2207">
        <f t="shared" si="104"/>
        <v>2012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02"/>
        <v>33.24</v>
      </c>
      <c r="Q2208" s="14">
        <f t="shared" si="103"/>
        <v>40997.257222222222</v>
      </c>
      <c r="S2208">
        <f t="shared" si="104"/>
        <v>2012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02"/>
        <v>285.70999999999998</v>
      </c>
      <c r="Q2209" s="14">
        <f t="shared" si="103"/>
        <v>41564.194131944445</v>
      </c>
      <c r="S2209">
        <f t="shared" si="104"/>
        <v>2013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02"/>
        <v>42.33</v>
      </c>
      <c r="Q2210" s="14">
        <f t="shared" si="103"/>
        <v>40946.882245370369</v>
      </c>
      <c r="S2210">
        <f t="shared" si="104"/>
        <v>2012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02"/>
        <v>50.27</v>
      </c>
      <c r="Q2211" s="14">
        <f t="shared" si="103"/>
        <v>41732.479675925926</v>
      </c>
      <c r="S2211">
        <f t="shared" si="104"/>
        <v>2014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02"/>
        <v>61.9</v>
      </c>
      <c r="Q2212" s="14">
        <f t="shared" si="103"/>
        <v>40956.066087962965</v>
      </c>
      <c r="S2212">
        <f t="shared" si="104"/>
        <v>2012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02"/>
        <v>40.75</v>
      </c>
      <c r="Q2213" s="14">
        <f t="shared" si="103"/>
        <v>41716.785011574073</v>
      </c>
      <c r="S2213">
        <f t="shared" si="104"/>
        <v>2014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02"/>
        <v>55.8</v>
      </c>
      <c r="Q2214" s="14">
        <f t="shared" si="103"/>
        <v>41548.747418981482</v>
      </c>
      <c r="S2214">
        <f t="shared" si="104"/>
        <v>2013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02"/>
        <v>10</v>
      </c>
      <c r="Q2215" s="14">
        <f t="shared" si="103"/>
        <v>42109.826145833329</v>
      </c>
      <c r="S2215">
        <f t="shared" si="104"/>
        <v>2015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02"/>
        <v>73.13</v>
      </c>
      <c r="Q2216" s="14">
        <f t="shared" si="103"/>
        <v>41646.792222222226</v>
      </c>
      <c r="S2216">
        <f t="shared" si="104"/>
        <v>2014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02"/>
        <v>26.06</v>
      </c>
      <c r="Q2217" s="14">
        <f t="shared" si="103"/>
        <v>40958.717268518521</v>
      </c>
      <c r="S2217">
        <f t="shared" si="104"/>
        <v>2012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02"/>
        <v>22.64</v>
      </c>
      <c r="Q2218" s="14">
        <f t="shared" si="103"/>
        <v>42194.751678240747</v>
      </c>
      <c r="S2218">
        <f t="shared" si="104"/>
        <v>2015</v>
      </c>
    </row>
    <row r="2219" spans="1:19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02"/>
        <v>47.22</v>
      </c>
      <c r="Q2219" s="14">
        <f t="shared" si="103"/>
        <v>42299.776770833334</v>
      </c>
      <c r="S2219">
        <f t="shared" si="104"/>
        <v>2015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02"/>
        <v>32.32</v>
      </c>
      <c r="Q2220" s="14">
        <f t="shared" si="103"/>
        <v>41127.812303240738</v>
      </c>
      <c r="S2220">
        <f t="shared" si="104"/>
        <v>2012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02"/>
        <v>53.42</v>
      </c>
      <c r="Q2221" s="14">
        <f t="shared" si="103"/>
        <v>42205.718888888892</v>
      </c>
      <c r="S2221">
        <f t="shared" si="104"/>
        <v>2015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02"/>
        <v>51.3</v>
      </c>
      <c r="Q2222" s="14">
        <f t="shared" si="103"/>
        <v>41452.060601851852</v>
      </c>
      <c r="S2222">
        <f t="shared" si="104"/>
        <v>2013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02"/>
        <v>37.200000000000003</v>
      </c>
      <c r="Q2223" s="14">
        <f t="shared" si="103"/>
        <v>42452.666770833333</v>
      </c>
      <c r="S2223">
        <f t="shared" si="104"/>
        <v>2016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02"/>
        <v>27.1</v>
      </c>
      <c r="Q2224" s="14">
        <f t="shared" si="103"/>
        <v>40906.787581018521</v>
      </c>
      <c r="S2224">
        <f t="shared" si="104"/>
        <v>2011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02"/>
        <v>206.31</v>
      </c>
      <c r="Q2225" s="14">
        <f t="shared" si="103"/>
        <v>42152.640833333338</v>
      </c>
      <c r="S2225">
        <f t="shared" si="104"/>
        <v>2015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02"/>
        <v>82.15</v>
      </c>
      <c r="Q2226" s="14">
        <f t="shared" si="103"/>
        <v>42644.667534722219</v>
      </c>
      <c r="S2226">
        <f t="shared" si="104"/>
        <v>2016</v>
      </c>
    </row>
    <row r="2227" spans="1:19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02"/>
        <v>164.8</v>
      </c>
      <c r="Q2227" s="14">
        <f t="shared" si="103"/>
        <v>41873.79184027778</v>
      </c>
      <c r="S2227">
        <f t="shared" si="104"/>
        <v>2014</v>
      </c>
    </row>
    <row r="2228" spans="1:19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02"/>
        <v>60.82</v>
      </c>
      <c r="Q2228" s="14">
        <f t="shared" si="103"/>
        <v>42381.79886574074</v>
      </c>
      <c r="S2228">
        <f t="shared" si="104"/>
        <v>2016</v>
      </c>
    </row>
    <row r="2229" spans="1:19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02"/>
        <v>67.97</v>
      </c>
      <c r="Q2229" s="14">
        <f t="shared" si="103"/>
        <v>41561.807349537034</v>
      </c>
      <c r="S2229">
        <f t="shared" si="104"/>
        <v>2013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02"/>
        <v>81.56</v>
      </c>
      <c r="Q2230" s="14">
        <f t="shared" si="103"/>
        <v>42202.278194444443</v>
      </c>
      <c r="S2230">
        <f t="shared" si="104"/>
        <v>2015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02"/>
        <v>25.43</v>
      </c>
      <c r="Q2231" s="14">
        <f t="shared" si="103"/>
        <v>41484.664247685185</v>
      </c>
      <c r="S2231">
        <f t="shared" si="104"/>
        <v>2013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02"/>
        <v>21.5</v>
      </c>
      <c r="Q2232" s="14">
        <f t="shared" si="103"/>
        <v>41724.881099537037</v>
      </c>
      <c r="S2232">
        <f t="shared" si="104"/>
        <v>2014</v>
      </c>
    </row>
    <row r="2233" spans="1:19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02"/>
        <v>27.23</v>
      </c>
      <c r="Q2233" s="14">
        <f t="shared" si="103"/>
        <v>41423.910891203705</v>
      </c>
      <c r="S2233">
        <f t="shared" si="104"/>
        <v>2013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02"/>
        <v>25.09</v>
      </c>
      <c r="Q2234" s="14">
        <f t="shared" si="103"/>
        <v>41806.794074074074</v>
      </c>
      <c r="S2234">
        <f t="shared" si="104"/>
        <v>2014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02"/>
        <v>21.23</v>
      </c>
      <c r="Q2235" s="14">
        <f t="shared" si="103"/>
        <v>42331.378923611104</v>
      </c>
      <c r="S2235">
        <f t="shared" si="104"/>
        <v>2015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02"/>
        <v>41.61</v>
      </c>
      <c r="Q2236" s="14">
        <f t="shared" si="103"/>
        <v>42710.824618055558</v>
      </c>
      <c r="S2236">
        <f t="shared" si="104"/>
        <v>2016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02"/>
        <v>135.59</v>
      </c>
      <c r="Q2237" s="14">
        <f t="shared" si="103"/>
        <v>42062.022118055553</v>
      </c>
      <c r="S2237">
        <f t="shared" si="104"/>
        <v>2015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02"/>
        <v>22.12</v>
      </c>
      <c r="Q2238" s="14">
        <f t="shared" si="103"/>
        <v>42371.617164351846</v>
      </c>
      <c r="S2238">
        <f t="shared" si="104"/>
        <v>2016</v>
      </c>
    </row>
    <row r="2239" spans="1:19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02"/>
        <v>64.63</v>
      </c>
      <c r="Q2239" s="14">
        <f t="shared" si="103"/>
        <v>41915.003275462965</v>
      </c>
      <c r="S2239">
        <f t="shared" si="104"/>
        <v>2014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02"/>
        <v>69.569999999999993</v>
      </c>
      <c r="Q2240" s="14">
        <f t="shared" si="103"/>
        <v>42774.621712962966</v>
      </c>
      <c r="S2240">
        <f t="shared" si="104"/>
        <v>2017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02"/>
        <v>75.13</v>
      </c>
      <c r="Q2241" s="14">
        <f t="shared" si="103"/>
        <v>41572.958495370374</v>
      </c>
      <c r="S2241">
        <f t="shared" si="104"/>
        <v>2013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si="102"/>
        <v>140.97999999999999</v>
      </c>
      <c r="Q2242" s="14">
        <f t="shared" si="103"/>
        <v>42452.825740740736</v>
      </c>
      <c r="S2242">
        <f t="shared" si="104"/>
        <v>2016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ref="P2243:P2306" si="105">IFERROR(ROUND(E2243/L2243,2),0)</f>
        <v>49.47</v>
      </c>
      <c r="Q2243" s="14">
        <f t="shared" ref="Q2243:Q2306" si="106">(((J2243/60)/60)/24)+DATE(1970,1,1)</f>
        <v>42766.827546296292</v>
      </c>
      <c r="S2243">
        <f t="shared" ref="S2243:S2306" si="107">YEAR(Q2243)</f>
        <v>2017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05"/>
        <v>53.87</v>
      </c>
      <c r="Q2244" s="14">
        <f t="shared" si="106"/>
        <v>41569.575613425928</v>
      </c>
      <c r="S2244">
        <f t="shared" si="107"/>
        <v>2013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05"/>
        <v>4.57</v>
      </c>
      <c r="Q2245" s="14">
        <f t="shared" si="106"/>
        <v>42800.751041666663</v>
      </c>
      <c r="S2245">
        <f t="shared" si="107"/>
        <v>2017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05"/>
        <v>65</v>
      </c>
      <c r="Q2246" s="14">
        <f t="shared" si="106"/>
        <v>42647.818819444445</v>
      </c>
      <c r="S2246">
        <f t="shared" si="107"/>
        <v>2016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05"/>
        <v>53.48</v>
      </c>
      <c r="Q2247" s="14">
        <f t="shared" si="106"/>
        <v>41660.708530092597</v>
      </c>
      <c r="S2247">
        <f t="shared" si="107"/>
        <v>2014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05"/>
        <v>43.91</v>
      </c>
      <c r="Q2248" s="14">
        <f t="shared" si="106"/>
        <v>42221.79178240741</v>
      </c>
      <c r="S2248">
        <f t="shared" si="107"/>
        <v>2015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05"/>
        <v>50.85</v>
      </c>
      <c r="Q2249" s="14">
        <f t="shared" si="106"/>
        <v>42200.666261574079</v>
      </c>
      <c r="S2249">
        <f t="shared" si="107"/>
        <v>2015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05"/>
        <v>58.63</v>
      </c>
      <c r="Q2250" s="14">
        <f t="shared" si="106"/>
        <v>42688.875902777778</v>
      </c>
      <c r="S2250">
        <f t="shared" si="107"/>
        <v>2016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05"/>
        <v>32.82</v>
      </c>
      <c r="Q2251" s="14">
        <f t="shared" si="106"/>
        <v>41336.703298611108</v>
      </c>
      <c r="S2251">
        <f t="shared" si="107"/>
        <v>2013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05"/>
        <v>426.93</v>
      </c>
      <c r="Q2252" s="14">
        <f t="shared" si="106"/>
        <v>42677.005474537036</v>
      </c>
      <c r="S2252">
        <f t="shared" si="107"/>
        <v>2016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05"/>
        <v>23.81</v>
      </c>
      <c r="Q2253" s="14">
        <f t="shared" si="106"/>
        <v>41846.34579861111</v>
      </c>
      <c r="S2253">
        <f t="shared" si="107"/>
        <v>2014</v>
      </c>
    </row>
    <row r="2254" spans="1:19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05"/>
        <v>98.41</v>
      </c>
      <c r="Q2254" s="14">
        <f t="shared" si="106"/>
        <v>42573.327986111108</v>
      </c>
      <c r="S2254">
        <f t="shared" si="107"/>
        <v>2016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05"/>
        <v>107.32</v>
      </c>
      <c r="Q2255" s="14">
        <f t="shared" si="106"/>
        <v>42296.631331018521</v>
      </c>
      <c r="S2255">
        <f t="shared" si="107"/>
        <v>2015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05"/>
        <v>11.67</v>
      </c>
      <c r="Q2256" s="14">
        <f t="shared" si="106"/>
        <v>42752.647777777776</v>
      </c>
      <c r="S2256">
        <f t="shared" si="107"/>
        <v>2017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05"/>
        <v>41.78</v>
      </c>
      <c r="Q2257" s="14">
        <f t="shared" si="106"/>
        <v>42467.951979166668</v>
      </c>
      <c r="S2257">
        <f t="shared" si="107"/>
        <v>2016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05"/>
        <v>21.38</v>
      </c>
      <c r="Q2258" s="14">
        <f t="shared" si="106"/>
        <v>42682.451921296291</v>
      </c>
      <c r="S2258">
        <f t="shared" si="107"/>
        <v>2016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05"/>
        <v>94.1</v>
      </c>
      <c r="Q2259" s="14">
        <f t="shared" si="106"/>
        <v>42505.936678240745</v>
      </c>
      <c r="S2259">
        <f t="shared" si="107"/>
        <v>2016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05"/>
        <v>15.72</v>
      </c>
      <c r="Q2260" s="14">
        <f t="shared" si="106"/>
        <v>42136.75100694444</v>
      </c>
      <c r="S2260">
        <f t="shared" si="107"/>
        <v>2015</v>
      </c>
    </row>
    <row r="2261" spans="1:19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05"/>
        <v>90.64</v>
      </c>
      <c r="Q2261" s="14">
        <f t="shared" si="106"/>
        <v>42702.804814814815</v>
      </c>
      <c r="S2261">
        <f t="shared" si="107"/>
        <v>2016</v>
      </c>
    </row>
    <row r="2262" spans="1:19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05"/>
        <v>97.3</v>
      </c>
      <c r="Q2262" s="14">
        <f t="shared" si="106"/>
        <v>41695.016782407409</v>
      </c>
      <c r="S2262">
        <f t="shared" si="107"/>
        <v>2014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05"/>
        <v>37.119999999999997</v>
      </c>
      <c r="Q2263" s="14">
        <f t="shared" si="106"/>
        <v>42759.724768518514</v>
      </c>
      <c r="S2263">
        <f t="shared" si="107"/>
        <v>2017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05"/>
        <v>28.1</v>
      </c>
      <c r="Q2264" s="14">
        <f t="shared" si="106"/>
        <v>41926.585162037038</v>
      </c>
      <c r="S2264">
        <f t="shared" si="107"/>
        <v>2014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05"/>
        <v>144.43</v>
      </c>
      <c r="Q2265" s="14">
        <f t="shared" si="106"/>
        <v>42014.832326388889</v>
      </c>
      <c r="S2265">
        <f t="shared" si="107"/>
        <v>2015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05"/>
        <v>24.27</v>
      </c>
      <c r="Q2266" s="14">
        <f t="shared" si="106"/>
        <v>42496.582337962958</v>
      </c>
      <c r="S2266">
        <f t="shared" si="107"/>
        <v>2016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05"/>
        <v>35.119999999999997</v>
      </c>
      <c r="Q2267" s="14">
        <f t="shared" si="106"/>
        <v>42689.853090277778</v>
      </c>
      <c r="S2267">
        <f t="shared" si="107"/>
        <v>2016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05"/>
        <v>24.76</v>
      </c>
      <c r="Q2268" s="14">
        <f t="shared" si="106"/>
        <v>42469.874907407408</v>
      </c>
      <c r="S2268">
        <f t="shared" si="107"/>
        <v>2016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05"/>
        <v>188.38</v>
      </c>
      <c r="Q2269" s="14">
        <f t="shared" si="106"/>
        <v>41968.829826388886</v>
      </c>
      <c r="S2269">
        <f t="shared" si="107"/>
        <v>2014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05"/>
        <v>148.08000000000001</v>
      </c>
      <c r="Q2270" s="14">
        <f t="shared" si="106"/>
        <v>42776.082349537035</v>
      </c>
      <c r="S2270">
        <f t="shared" si="107"/>
        <v>2017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05"/>
        <v>49.93</v>
      </c>
      <c r="Q2271" s="14">
        <f t="shared" si="106"/>
        <v>42776.704432870371</v>
      </c>
      <c r="S2271">
        <f t="shared" si="107"/>
        <v>2017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05"/>
        <v>107.82</v>
      </c>
      <c r="Q2272" s="14">
        <f t="shared" si="106"/>
        <v>42725.869363425925</v>
      </c>
      <c r="S2272">
        <f t="shared" si="107"/>
        <v>2016</v>
      </c>
    </row>
    <row r="2273" spans="1:19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05"/>
        <v>42.63</v>
      </c>
      <c r="Q2273" s="14">
        <f t="shared" si="106"/>
        <v>42684.000046296293</v>
      </c>
      <c r="S2273">
        <f t="shared" si="107"/>
        <v>2016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05"/>
        <v>14.37</v>
      </c>
      <c r="Q2274" s="14">
        <f t="shared" si="106"/>
        <v>42315.699490740735</v>
      </c>
      <c r="S2274">
        <f t="shared" si="107"/>
        <v>2015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05"/>
        <v>37.479999999999997</v>
      </c>
      <c r="Q2275" s="14">
        <f t="shared" si="106"/>
        <v>42781.549097222218</v>
      </c>
      <c r="S2275">
        <f t="shared" si="107"/>
        <v>2017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05"/>
        <v>30.2</v>
      </c>
      <c r="Q2276" s="14">
        <f t="shared" si="106"/>
        <v>41663.500659722224</v>
      </c>
      <c r="S2276">
        <f t="shared" si="107"/>
        <v>2014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05"/>
        <v>33.549999999999997</v>
      </c>
      <c r="Q2277" s="14">
        <f t="shared" si="106"/>
        <v>41965.616655092599</v>
      </c>
      <c r="S2277">
        <f t="shared" si="107"/>
        <v>2014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05"/>
        <v>64.75</v>
      </c>
      <c r="Q2278" s="14">
        <f t="shared" si="106"/>
        <v>41614.651493055557</v>
      </c>
      <c r="S2278">
        <f t="shared" si="107"/>
        <v>2013</v>
      </c>
    </row>
    <row r="2279" spans="1:19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05"/>
        <v>57.93</v>
      </c>
      <c r="Q2279" s="14">
        <f t="shared" si="106"/>
        <v>40936.678506944445</v>
      </c>
      <c r="S2279">
        <f t="shared" si="107"/>
        <v>2012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05"/>
        <v>53.08</v>
      </c>
      <c r="Q2280" s="14">
        <f t="shared" si="106"/>
        <v>42338.709108796291</v>
      </c>
      <c r="S2280">
        <f t="shared" si="107"/>
        <v>2015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05"/>
        <v>48.06</v>
      </c>
      <c r="Q2281" s="14">
        <f t="shared" si="106"/>
        <v>42020.806701388887</v>
      </c>
      <c r="S2281">
        <f t="shared" si="107"/>
        <v>2015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05"/>
        <v>82.4</v>
      </c>
      <c r="Q2282" s="14">
        <f t="shared" si="106"/>
        <v>42234.624895833331</v>
      </c>
      <c r="S2282">
        <f t="shared" si="107"/>
        <v>2015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05"/>
        <v>50.45</v>
      </c>
      <c r="Q2283" s="14">
        <f t="shared" si="106"/>
        <v>40687.285844907405</v>
      </c>
      <c r="S2283">
        <f t="shared" si="107"/>
        <v>2011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05"/>
        <v>115.83</v>
      </c>
      <c r="Q2284" s="14">
        <f t="shared" si="106"/>
        <v>42323.17460648148</v>
      </c>
      <c r="S2284">
        <f t="shared" si="107"/>
        <v>2015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05"/>
        <v>63.03</v>
      </c>
      <c r="Q2285" s="14">
        <f t="shared" si="106"/>
        <v>40978.125046296293</v>
      </c>
      <c r="S2285">
        <f t="shared" si="107"/>
        <v>2012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05"/>
        <v>108.02</v>
      </c>
      <c r="Q2286" s="14">
        <f t="shared" si="106"/>
        <v>40585.796817129631</v>
      </c>
      <c r="S2286">
        <f t="shared" si="107"/>
        <v>2011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05"/>
        <v>46.09</v>
      </c>
      <c r="Q2287" s="14">
        <f t="shared" si="106"/>
        <v>41059.185682870368</v>
      </c>
      <c r="S2287">
        <f t="shared" si="107"/>
        <v>2012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05"/>
        <v>107.21</v>
      </c>
      <c r="Q2288" s="14">
        <f t="shared" si="106"/>
        <v>41494.963587962964</v>
      </c>
      <c r="S2288">
        <f t="shared" si="107"/>
        <v>2013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05"/>
        <v>50.93</v>
      </c>
      <c r="Q2289" s="14">
        <f t="shared" si="106"/>
        <v>41792.667361111111</v>
      </c>
      <c r="S2289">
        <f t="shared" si="107"/>
        <v>2014</v>
      </c>
    </row>
    <row r="2290" spans="1:19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05"/>
        <v>40.04</v>
      </c>
      <c r="Q2290" s="14">
        <f t="shared" si="106"/>
        <v>41067.827418981484</v>
      </c>
      <c r="S2290">
        <f t="shared" si="107"/>
        <v>2012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05"/>
        <v>64.44</v>
      </c>
      <c r="Q2291" s="14">
        <f t="shared" si="106"/>
        <v>41571.998379629629</v>
      </c>
      <c r="S2291">
        <f t="shared" si="107"/>
        <v>2013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05"/>
        <v>53.83</v>
      </c>
      <c r="Q2292" s="14">
        <f t="shared" si="106"/>
        <v>40070.253819444442</v>
      </c>
      <c r="S2292">
        <f t="shared" si="107"/>
        <v>2009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05"/>
        <v>100.47</v>
      </c>
      <c r="Q2293" s="14">
        <f t="shared" si="106"/>
        <v>40987.977060185185</v>
      </c>
      <c r="S2293">
        <f t="shared" si="107"/>
        <v>2012</v>
      </c>
    </row>
    <row r="2294" spans="1:19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05"/>
        <v>46.63</v>
      </c>
      <c r="Q2294" s="14">
        <f t="shared" si="106"/>
        <v>40987.697638888887</v>
      </c>
      <c r="S2294">
        <f t="shared" si="107"/>
        <v>2012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05"/>
        <v>34.07</v>
      </c>
      <c r="Q2295" s="14">
        <f t="shared" si="106"/>
        <v>41151.708321759259</v>
      </c>
      <c r="S2295">
        <f t="shared" si="107"/>
        <v>2012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05"/>
        <v>65.209999999999994</v>
      </c>
      <c r="Q2296" s="14">
        <f t="shared" si="106"/>
        <v>41264.72314814815</v>
      </c>
      <c r="S2296">
        <f t="shared" si="107"/>
        <v>2012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05"/>
        <v>44.21</v>
      </c>
      <c r="Q2297" s="14">
        <f t="shared" si="106"/>
        <v>41270.954351851848</v>
      </c>
      <c r="S2297">
        <f t="shared" si="107"/>
        <v>2012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05"/>
        <v>71.97</v>
      </c>
      <c r="Q2298" s="14">
        <f t="shared" si="106"/>
        <v>40927.731782407405</v>
      </c>
      <c r="S2298">
        <f t="shared" si="107"/>
        <v>2012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05"/>
        <v>52.95</v>
      </c>
      <c r="Q2299" s="14">
        <f t="shared" si="106"/>
        <v>40948.042233796295</v>
      </c>
      <c r="S2299">
        <f t="shared" si="107"/>
        <v>2012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05"/>
        <v>109.45</v>
      </c>
      <c r="Q2300" s="14">
        <f t="shared" si="106"/>
        <v>41694.84065972222</v>
      </c>
      <c r="S2300">
        <f t="shared" si="107"/>
        <v>2014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05"/>
        <v>75.040000000000006</v>
      </c>
      <c r="Q2301" s="14">
        <f t="shared" si="106"/>
        <v>40565.032511574071</v>
      </c>
      <c r="S2301">
        <f t="shared" si="107"/>
        <v>2011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05"/>
        <v>115.71</v>
      </c>
      <c r="Q2302" s="14">
        <f t="shared" si="106"/>
        <v>41074.727037037039</v>
      </c>
      <c r="S2302">
        <f t="shared" si="107"/>
        <v>2012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05"/>
        <v>31.66</v>
      </c>
      <c r="Q2303" s="14">
        <f t="shared" si="106"/>
        <v>41416.146944444445</v>
      </c>
      <c r="S2303">
        <f t="shared" si="107"/>
        <v>2013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05"/>
        <v>46.18</v>
      </c>
      <c r="Q2304" s="14">
        <f t="shared" si="106"/>
        <v>41605.868449074071</v>
      </c>
      <c r="S2304">
        <f t="shared" si="107"/>
        <v>2013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05"/>
        <v>68.48</v>
      </c>
      <c r="Q2305" s="14">
        <f t="shared" si="106"/>
        <v>40850.111064814817</v>
      </c>
      <c r="S2305">
        <f t="shared" si="107"/>
        <v>2011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si="105"/>
        <v>53.47</v>
      </c>
      <c r="Q2306" s="14">
        <f t="shared" si="106"/>
        <v>40502.815868055557</v>
      </c>
      <c r="S2306">
        <f t="shared" si="107"/>
        <v>2010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ref="P2307:P2370" si="108">IFERROR(ROUND(E2307/L2307,2),0)</f>
        <v>109.11</v>
      </c>
      <c r="Q2307" s="14">
        <f t="shared" ref="Q2307:Q2370" si="109">(((J2307/60)/60)/24)+DATE(1970,1,1)</f>
        <v>41834.695277777777</v>
      </c>
      <c r="S2307">
        <f t="shared" ref="S2307:S2370" si="110">YEAR(Q2307)</f>
        <v>2014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08"/>
        <v>51.19</v>
      </c>
      <c r="Q2308" s="14">
        <f t="shared" si="109"/>
        <v>40948.16815972222</v>
      </c>
      <c r="S2308">
        <f t="shared" si="110"/>
        <v>2012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08"/>
        <v>27.94</v>
      </c>
      <c r="Q2309" s="14">
        <f t="shared" si="109"/>
        <v>41004.802465277775</v>
      </c>
      <c r="S2309">
        <f t="shared" si="110"/>
        <v>2012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08"/>
        <v>82.5</v>
      </c>
      <c r="Q2310" s="14">
        <f t="shared" si="109"/>
        <v>41851.962916666671</v>
      </c>
      <c r="S2310">
        <f t="shared" si="110"/>
        <v>2014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08"/>
        <v>59.82</v>
      </c>
      <c r="Q2311" s="14">
        <f t="shared" si="109"/>
        <v>41307.987696759257</v>
      </c>
      <c r="S2311">
        <f t="shared" si="110"/>
        <v>2013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08"/>
        <v>64.819999999999993</v>
      </c>
      <c r="Q2312" s="14">
        <f t="shared" si="109"/>
        <v>41324.79415509259</v>
      </c>
      <c r="S2312">
        <f t="shared" si="110"/>
        <v>2013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08"/>
        <v>90.1</v>
      </c>
      <c r="Q2313" s="14">
        <f t="shared" si="109"/>
        <v>41736.004502314812</v>
      </c>
      <c r="S2313">
        <f t="shared" si="110"/>
        <v>2014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08"/>
        <v>40.96</v>
      </c>
      <c r="Q2314" s="14">
        <f t="shared" si="109"/>
        <v>41716.632847222223</v>
      </c>
      <c r="S2314">
        <f t="shared" si="110"/>
        <v>2014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08"/>
        <v>56</v>
      </c>
      <c r="Q2315" s="14">
        <f t="shared" si="109"/>
        <v>41002.958634259259</v>
      </c>
      <c r="S2315">
        <f t="shared" si="110"/>
        <v>2012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08"/>
        <v>37.67</v>
      </c>
      <c r="Q2316" s="14">
        <f t="shared" si="109"/>
        <v>41037.551585648151</v>
      </c>
      <c r="S2316">
        <f t="shared" si="110"/>
        <v>2012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08"/>
        <v>40.08</v>
      </c>
      <c r="Q2317" s="14">
        <f t="shared" si="109"/>
        <v>41004.72619212963</v>
      </c>
      <c r="S2317">
        <f t="shared" si="110"/>
        <v>2012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08"/>
        <v>78.03</v>
      </c>
      <c r="Q2318" s="14">
        <f t="shared" si="109"/>
        <v>40079.725115740745</v>
      </c>
      <c r="S2318">
        <f t="shared" si="110"/>
        <v>2009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08"/>
        <v>18.91</v>
      </c>
      <c r="Q2319" s="14">
        <f t="shared" si="109"/>
        <v>40192.542233796295</v>
      </c>
      <c r="S2319">
        <f t="shared" si="110"/>
        <v>2010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08"/>
        <v>37.130000000000003</v>
      </c>
      <c r="Q2320" s="14">
        <f t="shared" si="109"/>
        <v>40050.643680555557</v>
      </c>
      <c r="S2320">
        <f t="shared" si="110"/>
        <v>2009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08"/>
        <v>41.96</v>
      </c>
      <c r="Q2321" s="14">
        <f t="shared" si="109"/>
        <v>41593.082002314812</v>
      </c>
      <c r="S2321">
        <f t="shared" si="110"/>
        <v>2013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08"/>
        <v>61.04</v>
      </c>
      <c r="Q2322" s="14">
        <f t="shared" si="109"/>
        <v>41696.817129629628</v>
      </c>
      <c r="S2322">
        <f t="shared" si="110"/>
        <v>2014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08"/>
        <v>64.53</v>
      </c>
      <c r="Q2323" s="14">
        <f t="shared" si="109"/>
        <v>42799.260428240741</v>
      </c>
      <c r="S2323">
        <f t="shared" si="110"/>
        <v>2017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08"/>
        <v>21.25</v>
      </c>
      <c r="Q2324" s="14">
        <f t="shared" si="109"/>
        <v>42804.895474537043</v>
      </c>
      <c r="S2324">
        <f t="shared" si="110"/>
        <v>2017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08"/>
        <v>30</v>
      </c>
      <c r="Q2325" s="14">
        <f t="shared" si="109"/>
        <v>42807.755173611105</v>
      </c>
      <c r="S2325">
        <f t="shared" si="110"/>
        <v>2017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08"/>
        <v>25.49</v>
      </c>
      <c r="Q2326" s="14">
        <f t="shared" si="109"/>
        <v>42790.885243055556</v>
      </c>
      <c r="S2326">
        <f t="shared" si="110"/>
        <v>2017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08"/>
        <v>11.43</v>
      </c>
      <c r="Q2327" s="14">
        <f t="shared" si="109"/>
        <v>42794.022349537037</v>
      </c>
      <c r="S2327">
        <f t="shared" si="110"/>
        <v>2017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08"/>
        <v>108</v>
      </c>
      <c r="Q2328" s="14">
        <f t="shared" si="109"/>
        <v>42804.034120370372</v>
      </c>
      <c r="S2328">
        <f t="shared" si="110"/>
        <v>2017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08"/>
        <v>54.88</v>
      </c>
      <c r="Q2329" s="14">
        <f t="shared" si="109"/>
        <v>41842.917129629634</v>
      </c>
      <c r="S2329">
        <f t="shared" si="110"/>
        <v>2014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08"/>
        <v>47.38</v>
      </c>
      <c r="Q2330" s="14">
        <f t="shared" si="109"/>
        <v>42139.781678240746</v>
      </c>
      <c r="S2330">
        <f t="shared" si="110"/>
        <v>2015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08"/>
        <v>211.84</v>
      </c>
      <c r="Q2331" s="14">
        <f t="shared" si="109"/>
        <v>41807.624374999999</v>
      </c>
      <c r="S2331">
        <f t="shared" si="110"/>
        <v>2014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08"/>
        <v>219.93</v>
      </c>
      <c r="Q2332" s="14">
        <f t="shared" si="109"/>
        <v>42332.89980324074</v>
      </c>
      <c r="S2332">
        <f t="shared" si="110"/>
        <v>2015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08"/>
        <v>40.799999999999997</v>
      </c>
      <c r="Q2333" s="14">
        <f t="shared" si="109"/>
        <v>41839.005671296298</v>
      </c>
      <c r="S2333">
        <f t="shared" si="110"/>
        <v>2014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08"/>
        <v>75.5</v>
      </c>
      <c r="Q2334" s="14">
        <f t="shared" si="109"/>
        <v>42011.628136574072</v>
      </c>
      <c r="S2334">
        <f t="shared" si="110"/>
        <v>2015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08"/>
        <v>13.54</v>
      </c>
      <c r="Q2335" s="14">
        <f t="shared" si="109"/>
        <v>41767.650347222225</v>
      </c>
      <c r="S2335">
        <f t="shared" si="110"/>
        <v>2014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08"/>
        <v>60.87</v>
      </c>
      <c r="Q2336" s="14">
        <f t="shared" si="109"/>
        <v>41918.670115740737</v>
      </c>
      <c r="S2336">
        <f t="shared" si="110"/>
        <v>2014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08"/>
        <v>115.69</v>
      </c>
      <c r="Q2337" s="14">
        <f t="shared" si="109"/>
        <v>41771.572256944448</v>
      </c>
      <c r="S2337">
        <f t="shared" si="110"/>
        <v>2014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08"/>
        <v>48.1</v>
      </c>
      <c r="Q2338" s="14">
        <f t="shared" si="109"/>
        <v>41666.924710648149</v>
      </c>
      <c r="S2338">
        <f t="shared" si="110"/>
        <v>2014</v>
      </c>
    </row>
    <row r="2339" spans="1:19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08"/>
        <v>74.180000000000007</v>
      </c>
      <c r="Q2339" s="14">
        <f t="shared" si="109"/>
        <v>41786.640543981484</v>
      </c>
      <c r="S2339">
        <f t="shared" si="110"/>
        <v>2014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08"/>
        <v>123.35</v>
      </c>
      <c r="Q2340" s="14">
        <f t="shared" si="109"/>
        <v>41789.896805555552</v>
      </c>
      <c r="S2340">
        <f t="shared" si="110"/>
        <v>2014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08"/>
        <v>66.62</v>
      </c>
      <c r="Q2341" s="14">
        <f t="shared" si="109"/>
        <v>42692.79987268518</v>
      </c>
      <c r="S2341">
        <f t="shared" si="110"/>
        <v>2016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08"/>
        <v>104.99</v>
      </c>
      <c r="Q2342" s="14">
        <f t="shared" si="109"/>
        <v>42643.642800925925</v>
      </c>
      <c r="S2342">
        <f t="shared" si="110"/>
        <v>2016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08"/>
        <v>0</v>
      </c>
      <c r="Q2343" s="14">
        <f t="shared" si="109"/>
        <v>42167.813703703709</v>
      </c>
      <c r="S2343">
        <f t="shared" si="110"/>
        <v>2015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08"/>
        <v>0</v>
      </c>
      <c r="Q2344" s="14">
        <f t="shared" si="109"/>
        <v>41897.702199074076</v>
      </c>
      <c r="S2344">
        <f t="shared" si="110"/>
        <v>2014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08"/>
        <v>300</v>
      </c>
      <c r="Q2345" s="14">
        <f t="shared" si="109"/>
        <v>42327.825289351851</v>
      </c>
      <c r="S2345">
        <f t="shared" si="110"/>
        <v>2015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08"/>
        <v>1</v>
      </c>
      <c r="Q2346" s="14">
        <f t="shared" si="109"/>
        <v>42515.727650462963</v>
      </c>
      <c r="S2346">
        <f t="shared" si="110"/>
        <v>2016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08"/>
        <v>0</v>
      </c>
      <c r="Q2347" s="14">
        <f t="shared" si="109"/>
        <v>42060.001805555556</v>
      </c>
      <c r="S2347">
        <f t="shared" si="110"/>
        <v>2015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08"/>
        <v>13</v>
      </c>
      <c r="Q2348" s="14">
        <f t="shared" si="109"/>
        <v>42615.79896990741</v>
      </c>
      <c r="S2348">
        <f t="shared" si="110"/>
        <v>2016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08"/>
        <v>15</v>
      </c>
      <c r="Q2349" s="14">
        <f t="shared" si="109"/>
        <v>42577.607361111113</v>
      </c>
      <c r="S2349">
        <f t="shared" si="110"/>
        <v>2016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08"/>
        <v>54</v>
      </c>
      <c r="Q2350" s="14">
        <f t="shared" si="109"/>
        <v>42360.932152777779</v>
      </c>
      <c r="S2350">
        <f t="shared" si="110"/>
        <v>2015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08"/>
        <v>0</v>
      </c>
      <c r="Q2351" s="14">
        <f t="shared" si="109"/>
        <v>42198.775787037041</v>
      </c>
      <c r="S2351">
        <f t="shared" si="110"/>
        <v>2015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08"/>
        <v>0</v>
      </c>
      <c r="Q2352" s="14">
        <f t="shared" si="109"/>
        <v>42708.842245370368</v>
      </c>
      <c r="S2352">
        <f t="shared" si="110"/>
        <v>2016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08"/>
        <v>15.43</v>
      </c>
      <c r="Q2353" s="14">
        <f t="shared" si="109"/>
        <v>42094.101145833338</v>
      </c>
      <c r="S2353">
        <f t="shared" si="110"/>
        <v>2015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08"/>
        <v>0</v>
      </c>
      <c r="Q2354" s="14">
        <f t="shared" si="109"/>
        <v>42101.633703703701</v>
      </c>
      <c r="S2354">
        <f t="shared" si="110"/>
        <v>2015</v>
      </c>
    </row>
    <row r="2355" spans="1:19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08"/>
        <v>0</v>
      </c>
      <c r="Q2355" s="14">
        <f t="shared" si="109"/>
        <v>42103.676180555558</v>
      </c>
      <c r="S2355">
        <f t="shared" si="110"/>
        <v>2015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08"/>
        <v>25</v>
      </c>
      <c r="Q2356" s="14">
        <f t="shared" si="109"/>
        <v>41954.722916666666</v>
      </c>
      <c r="S2356">
        <f t="shared" si="110"/>
        <v>2014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08"/>
        <v>27.5</v>
      </c>
      <c r="Q2357" s="14">
        <f t="shared" si="109"/>
        <v>42096.918240740735</v>
      </c>
      <c r="S2357">
        <f t="shared" si="110"/>
        <v>2015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08"/>
        <v>0</v>
      </c>
      <c r="Q2358" s="14">
        <f t="shared" si="109"/>
        <v>42130.78361111111</v>
      </c>
      <c r="S2358">
        <f t="shared" si="110"/>
        <v>2015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08"/>
        <v>0</v>
      </c>
      <c r="Q2359" s="14">
        <f t="shared" si="109"/>
        <v>42264.620115740734</v>
      </c>
      <c r="S2359">
        <f t="shared" si="110"/>
        <v>2015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08"/>
        <v>0</v>
      </c>
      <c r="Q2360" s="14">
        <f t="shared" si="109"/>
        <v>41978.930972222224</v>
      </c>
      <c r="S2360">
        <f t="shared" si="110"/>
        <v>2014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08"/>
        <v>367</v>
      </c>
      <c r="Q2361" s="14">
        <f t="shared" si="109"/>
        <v>42159.649583333332</v>
      </c>
      <c r="S2361">
        <f t="shared" si="110"/>
        <v>2015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08"/>
        <v>2</v>
      </c>
      <c r="Q2362" s="14">
        <f t="shared" si="109"/>
        <v>42377.70694444445</v>
      </c>
      <c r="S2362">
        <f t="shared" si="110"/>
        <v>2016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08"/>
        <v>0</v>
      </c>
      <c r="Q2363" s="14">
        <f t="shared" si="109"/>
        <v>42466.858888888892</v>
      </c>
      <c r="S2363">
        <f t="shared" si="110"/>
        <v>2016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08"/>
        <v>60</v>
      </c>
      <c r="Q2364" s="14">
        <f t="shared" si="109"/>
        <v>41954.688310185185</v>
      </c>
      <c r="S2364">
        <f t="shared" si="110"/>
        <v>2014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08"/>
        <v>0</v>
      </c>
      <c r="Q2365" s="14">
        <f t="shared" si="109"/>
        <v>42322.011574074073</v>
      </c>
      <c r="S2365">
        <f t="shared" si="110"/>
        <v>2015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08"/>
        <v>0</v>
      </c>
      <c r="Q2366" s="14">
        <f t="shared" si="109"/>
        <v>42248.934675925921</v>
      </c>
      <c r="S2366">
        <f t="shared" si="110"/>
        <v>2015</v>
      </c>
    </row>
    <row r="2367" spans="1:19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08"/>
        <v>0</v>
      </c>
      <c r="Q2367" s="14">
        <f t="shared" si="109"/>
        <v>42346.736400462964</v>
      </c>
      <c r="S2367">
        <f t="shared" si="110"/>
        <v>2015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08"/>
        <v>97.41</v>
      </c>
      <c r="Q2368" s="14">
        <f t="shared" si="109"/>
        <v>42268.531631944439</v>
      </c>
      <c r="S2368">
        <f t="shared" si="110"/>
        <v>2015</v>
      </c>
    </row>
    <row r="2369" spans="1:19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08"/>
        <v>47.86</v>
      </c>
      <c r="Q2369" s="14">
        <f t="shared" si="109"/>
        <v>42425.970092592594</v>
      </c>
      <c r="S2369">
        <f t="shared" si="110"/>
        <v>2016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si="108"/>
        <v>50</v>
      </c>
      <c r="Q2370" s="14">
        <f t="shared" si="109"/>
        <v>42063.721817129626</v>
      </c>
      <c r="S2370">
        <f t="shared" si="110"/>
        <v>2015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ref="P2371:P2434" si="111">IFERROR(ROUND(E2371/L2371,2),0)</f>
        <v>0</v>
      </c>
      <c r="Q2371" s="14">
        <f t="shared" ref="Q2371:Q2434" si="112">(((J2371/60)/60)/24)+DATE(1970,1,1)</f>
        <v>42380.812627314815</v>
      </c>
      <c r="S2371">
        <f t="shared" ref="S2371:S2434" si="113">YEAR(Q2371)</f>
        <v>2016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11"/>
        <v>20.5</v>
      </c>
      <c r="Q2372" s="14">
        <f t="shared" si="112"/>
        <v>41961.18913194444</v>
      </c>
      <c r="S2372">
        <f t="shared" si="113"/>
        <v>2014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11"/>
        <v>0</v>
      </c>
      <c r="Q2373" s="14">
        <f t="shared" si="112"/>
        <v>42150.777731481481</v>
      </c>
      <c r="S2373">
        <f t="shared" si="113"/>
        <v>2015</v>
      </c>
    </row>
    <row r="2374" spans="1:19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11"/>
        <v>30</v>
      </c>
      <c r="Q2374" s="14">
        <f t="shared" si="112"/>
        <v>42088.069108796291</v>
      </c>
      <c r="S2374">
        <f t="shared" si="113"/>
        <v>2015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11"/>
        <v>50</v>
      </c>
      <c r="Q2375" s="14">
        <f t="shared" si="112"/>
        <v>42215.662314814821</v>
      </c>
      <c r="S2375">
        <f t="shared" si="113"/>
        <v>2015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11"/>
        <v>10</v>
      </c>
      <c r="Q2376" s="14">
        <f t="shared" si="112"/>
        <v>42017.843287037031</v>
      </c>
      <c r="S2376">
        <f t="shared" si="113"/>
        <v>2015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11"/>
        <v>0</v>
      </c>
      <c r="Q2377" s="14">
        <f t="shared" si="112"/>
        <v>42592.836076388892</v>
      </c>
      <c r="S2377">
        <f t="shared" si="113"/>
        <v>2016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11"/>
        <v>81.58</v>
      </c>
      <c r="Q2378" s="14">
        <f t="shared" si="112"/>
        <v>42318.925532407404</v>
      </c>
      <c r="S2378">
        <f t="shared" si="113"/>
        <v>2015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11"/>
        <v>0</v>
      </c>
      <c r="Q2379" s="14">
        <f t="shared" si="112"/>
        <v>42669.870173611111</v>
      </c>
      <c r="S2379">
        <f t="shared" si="113"/>
        <v>2016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11"/>
        <v>0</v>
      </c>
      <c r="Q2380" s="14">
        <f t="shared" si="112"/>
        <v>42213.013078703705</v>
      </c>
      <c r="S2380">
        <f t="shared" si="113"/>
        <v>2015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11"/>
        <v>0</v>
      </c>
      <c r="Q2381" s="14">
        <f t="shared" si="112"/>
        <v>42237.016388888893</v>
      </c>
      <c r="S2381">
        <f t="shared" si="113"/>
        <v>2015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11"/>
        <v>18.329999999999998</v>
      </c>
      <c r="Q2382" s="14">
        <f t="shared" si="112"/>
        <v>42248.793310185181</v>
      </c>
      <c r="S2382">
        <f t="shared" si="113"/>
        <v>2015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11"/>
        <v>224.43</v>
      </c>
      <c r="Q2383" s="14">
        <f t="shared" si="112"/>
        <v>42074.935740740737</v>
      </c>
      <c r="S2383">
        <f t="shared" si="113"/>
        <v>2015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11"/>
        <v>37.5</v>
      </c>
      <c r="Q2384" s="14">
        <f t="shared" si="112"/>
        <v>42195.187534722223</v>
      </c>
      <c r="S2384">
        <f t="shared" si="113"/>
        <v>2015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11"/>
        <v>145</v>
      </c>
      <c r="Q2385" s="14">
        <f t="shared" si="112"/>
        <v>42027.056793981479</v>
      </c>
      <c r="S2385">
        <f t="shared" si="113"/>
        <v>2015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11"/>
        <v>1</v>
      </c>
      <c r="Q2386" s="14">
        <f t="shared" si="112"/>
        <v>41927.067627314813</v>
      </c>
      <c r="S2386">
        <f t="shared" si="113"/>
        <v>2014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11"/>
        <v>112.57</v>
      </c>
      <c r="Q2387" s="14">
        <f t="shared" si="112"/>
        <v>42191.70175925926</v>
      </c>
      <c r="S2387">
        <f t="shared" si="113"/>
        <v>2015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11"/>
        <v>0</v>
      </c>
      <c r="Q2388" s="14">
        <f t="shared" si="112"/>
        <v>41954.838240740741</v>
      </c>
      <c r="S2388">
        <f t="shared" si="113"/>
        <v>2014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11"/>
        <v>342</v>
      </c>
      <c r="Q2389" s="14">
        <f t="shared" si="112"/>
        <v>42528.626620370371</v>
      </c>
      <c r="S2389">
        <f t="shared" si="113"/>
        <v>2016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11"/>
        <v>57.88</v>
      </c>
      <c r="Q2390" s="14">
        <f t="shared" si="112"/>
        <v>41989.853692129633</v>
      </c>
      <c r="S2390">
        <f t="shared" si="113"/>
        <v>2014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11"/>
        <v>30</v>
      </c>
      <c r="Q2391" s="14">
        <f t="shared" si="112"/>
        <v>42179.653379629628</v>
      </c>
      <c r="S2391">
        <f t="shared" si="113"/>
        <v>2015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11"/>
        <v>0</v>
      </c>
      <c r="Q2392" s="14">
        <f t="shared" si="112"/>
        <v>41968.262314814812</v>
      </c>
      <c r="S2392">
        <f t="shared" si="113"/>
        <v>2014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11"/>
        <v>25</v>
      </c>
      <c r="Q2393" s="14">
        <f t="shared" si="112"/>
        <v>42064.794490740736</v>
      </c>
      <c r="S2393">
        <f t="shared" si="113"/>
        <v>2015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11"/>
        <v>0</v>
      </c>
      <c r="Q2394" s="14">
        <f t="shared" si="112"/>
        <v>42276.120636574073</v>
      </c>
      <c r="S2394">
        <f t="shared" si="113"/>
        <v>2015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11"/>
        <v>50</v>
      </c>
      <c r="Q2395" s="14">
        <f t="shared" si="112"/>
        <v>42194.648344907408</v>
      </c>
      <c r="S2395">
        <f t="shared" si="113"/>
        <v>2015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11"/>
        <v>1.5</v>
      </c>
      <c r="Q2396" s="14">
        <f t="shared" si="112"/>
        <v>42031.362187499995</v>
      </c>
      <c r="S2396">
        <f t="shared" si="113"/>
        <v>2015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11"/>
        <v>0</v>
      </c>
      <c r="Q2397" s="14">
        <f t="shared" si="112"/>
        <v>42717.121377314819</v>
      </c>
      <c r="S2397">
        <f t="shared" si="113"/>
        <v>2016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11"/>
        <v>10</v>
      </c>
      <c r="Q2398" s="14">
        <f t="shared" si="112"/>
        <v>42262.849050925928</v>
      </c>
      <c r="S2398">
        <f t="shared" si="113"/>
        <v>2015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11"/>
        <v>0</v>
      </c>
      <c r="Q2399" s="14">
        <f t="shared" si="112"/>
        <v>41976.88490740741</v>
      </c>
      <c r="S2399">
        <f t="shared" si="113"/>
        <v>2014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11"/>
        <v>0</v>
      </c>
      <c r="Q2400" s="14">
        <f t="shared" si="112"/>
        <v>42157.916481481487</v>
      </c>
      <c r="S2400">
        <f t="shared" si="113"/>
        <v>2015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11"/>
        <v>0</v>
      </c>
      <c r="Q2401" s="14">
        <f t="shared" si="112"/>
        <v>41956.853078703702</v>
      </c>
      <c r="S2401">
        <f t="shared" si="113"/>
        <v>2014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11"/>
        <v>0</v>
      </c>
      <c r="Q2402" s="14">
        <f t="shared" si="112"/>
        <v>42444.268101851849</v>
      </c>
      <c r="S2402">
        <f t="shared" si="113"/>
        <v>2016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11"/>
        <v>22.33</v>
      </c>
      <c r="Q2403" s="14">
        <f t="shared" si="112"/>
        <v>42374.822870370372</v>
      </c>
      <c r="S2403">
        <f t="shared" si="113"/>
        <v>2016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11"/>
        <v>52</v>
      </c>
      <c r="Q2404" s="14">
        <f t="shared" si="112"/>
        <v>42107.679756944446</v>
      </c>
      <c r="S2404">
        <f t="shared" si="113"/>
        <v>2015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11"/>
        <v>16.829999999999998</v>
      </c>
      <c r="Q2405" s="14">
        <f t="shared" si="112"/>
        <v>42399.882615740738</v>
      </c>
      <c r="S2405">
        <f t="shared" si="113"/>
        <v>2016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11"/>
        <v>0</v>
      </c>
      <c r="Q2406" s="14">
        <f t="shared" si="112"/>
        <v>42342.03943287037</v>
      </c>
      <c r="S2406">
        <f t="shared" si="113"/>
        <v>2015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11"/>
        <v>56.3</v>
      </c>
      <c r="Q2407" s="14">
        <f t="shared" si="112"/>
        <v>42595.585358796292</v>
      </c>
      <c r="S2407">
        <f t="shared" si="113"/>
        <v>2016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11"/>
        <v>84.06</v>
      </c>
      <c r="Q2408" s="14">
        <f t="shared" si="112"/>
        <v>41983.110995370371</v>
      </c>
      <c r="S2408">
        <f t="shared" si="113"/>
        <v>2014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11"/>
        <v>168.39</v>
      </c>
      <c r="Q2409" s="14">
        <f t="shared" si="112"/>
        <v>42082.575555555552</v>
      </c>
      <c r="S2409">
        <f t="shared" si="113"/>
        <v>2015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11"/>
        <v>15</v>
      </c>
      <c r="Q2410" s="14">
        <f t="shared" si="112"/>
        <v>41919.140706018516</v>
      </c>
      <c r="S2410">
        <f t="shared" si="113"/>
        <v>2014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11"/>
        <v>76.67</v>
      </c>
      <c r="Q2411" s="14">
        <f t="shared" si="112"/>
        <v>42204.875868055555</v>
      </c>
      <c r="S2411">
        <f t="shared" si="113"/>
        <v>2015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11"/>
        <v>0</v>
      </c>
      <c r="Q2412" s="14">
        <f t="shared" si="112"/>
        <v>42224.408275462964</v>
      </c>
      <c r="S2412">
        <f t="shared" si="113"/>
        <v>2015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11"/>
        <v>50.33</v>
      </c>
      <c r="Q2413" s="14">
        <f t="shared" si="112"/>
        <v>42211.732430555552</v>
      </c>
      <c r="S2413">
        <f t="shared" si="113"/>
        <v>2015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11"/>
        <v>0</v>
      </c>
      <c r="Q2414" s="14">
        <f t="shared" si="112"/>
        <v>42655.736956018518</v>
      </c>
      <c r="S2414">
        <f t="shared" si="113"/>
        <v>2016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11"/>
        <v>8.33</v>
      </c>
      <c r="Q2415" s="14">
        <f t="shared" si="112"/>
        <v>41760.10974537037</v>
      </c>
      <c r="S2415">
        <f t="shared" si="113"/>
        <v>2014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11"/>
        <v>35.380000000000003</v>
      </c>
      <c r="Q2416" s="14">
        <f t="shared" si="112"/>
        <v>42198.695138888885</v>
      </c>
      <c r="S2416">
        <f t="shared" si="113"/>
        <v>2015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11"/>
        <v>55.83</v>
      </c>
      <c r="Q2417" s="14">
        <f t="shared" si="112"/>
        <v>42536.862800925926</v>
      </c>
      <c r="S2417">
        <f t="shared" si="113"/>
        <v>2016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11"/>
        <v>5</v>
      </c>
      <c r="Q2418" s="14">
        <f t="shared" si="112"/>
        <v>42019.737766203703</v>
      </c>
      <c r="S2418">
        <f t="shared" si="113"/>
        <v>2015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11"/>
        <v>0</v>
      </c>
      <c r="Q2419" s="14">
        <f t="shared" si="112"/>
        <v>41831.884108796294</v>
      </c>
      <c r="S2419">
        <f t="shared" si="113"/>
        <v>2014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11"/>
        <v>1</v>
      </c>
      <c r="Q2420" s="14">
        <f t="shared" si="112"/>
        <v>42027.856990740736</v>
      </c>
      <c r="S2420">
        <f t="shared" si="113"/>
        <v>2015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11"/>
        <v>0</v>
      </c>
      <c r="Q2421" s="14">
        <f t="shared" si="112"/>
        <v>41993.738298611104</v>
      </c>
      <c r="S2421">
        <f t="shared" si="113"/>
        <v>2014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11"/>
        <v>69.47</v>
      </c>
      <c r="Q2422" s="14">
        <f t="shared" si="112"/>
        <v>41893.028877314813</v>
      </c>
      <c r="S2422">
        <f t="shared" si="113"/>
        <v>2014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11"/>
        <v>1</v>
      </c>
      <c r="Q2423" s="14">
        <f t="shared" si="112"/>
        <v>42026.687453703707</v>
      </c>
      <c r="S2423">
        <f t="shared" si="113"/>
        <v>2015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11"/>
        <v>1</v>
      </c>
      <c r="Q2424" s="14">
        <f t="shared" si="112"/>
        <v>42044.724953703699</v>
      </c>
      <c r="S2424">
        <f t="shared" si="113"/>
        <v>2015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11"/>
        <v>8</v>
      </c>
      <c r="Q2425" s="14">
        <f t="shared" si="112"/>
        <v>41974.704745370371</v>
      </c>
      <c r="S2425">
        <f t="shared" si="113"/>
        <v>2014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11"/>
        <v>34.44</v>
      </c>
      <c r="Q2426" s="14">
        <f t="shared" si="112"/>
        <v>41909.892453703702</v>
      </c>
      <c r="S2426">
        <f t="shared" si="113"/>
        <v>2014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11"/>
        <v>1</v>
      </c>
      <c r="Q2427" s="14">
        <f t="shared" si="112"/>
        <v>42502.913761574076</v>
      </c>
      <c r="S2427">
        <f t="shared" si="113"/>
        <v>2016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11"/>
        <v>0</v>
      </c>
      <c r="Q2428" s="14">
        <f t="shared" si="112"/>
        <v>42164.170046296291</v>
      </c>
      <c r="S2428">
        <f t="shared" si="113"/>
        <v>2015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11"/>
        <v>1</v>
      </c>
      <c r="Q2429" s="14">
        <f t="shared" si="112"/>
        <v>42412.318668981476</v>
      </c>
      <c r="S2429">
        <f t="shared" si="113"/>
        <v>2016</v>
      </c>
    </row>
    <row r="2430" spans="1:19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11"/>
        <v>1</v>
      </c>
      <c r="Q2430" s="14">
        <f t="shared" si="112"/>
        <v>42045.784155092595</v>
      </c>
      <c r="S2430">
        <f t="shared" si="113"/>
        <v>2015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11"/>
        <v>501.25</v>
      </c>
      <c r="Q2431" s="14">
        <f t="shared" si="112"/>
        <v>42734.879236111112</v>
      </c>
      <c r="S2431">
        <f t="shared" si="113"/>
        <v>2016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11"/>
        <v>10.5</v>
      </c>
      <c r="Q2432" s="14">
        <f t="shared" si="112"/>
        <v>42382.130833333329</v>
      </c>
      <c r="S2432">
        <f t="shared" si="113"/>
        <v>2016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11"/>
        <v>1</v>
      </c>
      <c r="Q2433" s="14">
        <f t="shared" si="112"/>
        <v>42489.099687499998</v>
      </c>
      <c r="S2433">
        <f t="shared" si="113"/>
        <v>2016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si="111"/>
        <v>1</v>
      </c>
      <c r="Q2434" s="14">
        <f t="shared" si="112"/>
        <v>42041.218715277777</v>
      </c>
      <c r="S2434">
        <f t="shared" si="113"/>
        <v>2015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ref="P2435:P2498" si="114">IFERROR(ROUND(E2435/L2435,2),0)</f>
        <v>0</v>
      </c>
      <c r="Q2435" s="14">
        <f t="shared" ref="Q2435:Q2498" si="115">(((J2435/60)/60)/24)+DATE(1970,1,1)</f>
        <v>42397.89980324074</v>
      </c>
      <c r="S2435">
        <f t="shared" ref="S2435:S2498" si="116">YEAR(Q2435)</f>
        <v>2016</v>
      </c>
    </row>
    <row r="2436" spans="1:19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14"/>
        <v>13</v>
      </c>
      <c r="Q2436" s="14">
        <f t="shared" si="115"/>
        <v>42180.18604166666</v>
      </c>
      <c r="S2436">
        <f t="shared" si="116"/>
        <v>2015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14"/>
        <v>306</v>
      </c>
      <c r="Q2437" s="14">
        <f t="shared" si="115"/>
        <v>42252.277615740735</v>
      </c>
      <c r="S2437">
        <f t="shared" si="116"/>
        <v>2015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14"/>
        <v>22.5</v>
      </c>
      <c r="Q2438" s="14">
        <f t="shared" si="115"/>
        <v>42338.615393518514</v>
      </c>
      <c r="S2438">
        <f t="shared" si="116"/>
        <v>2015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14"/>
        <v>0</v>
      </c>
      <c r="Q2439" s="14">
        <f t="shared" si="115"/>
        <v>42031.965138888889</v>
      </c>
      <c r="S2439">
        <f t="shared" si="116"/>
        <v>2015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14"/>
        <v>50</v>
      </c>
      <c r="Q2440" s="14">
        <f t="shared" si="115"/>
        <v>42285.91506944444</v>
      </c>
      <c r="S2440">
        <f t="shared" si="116"/>
        <v>2015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14"/>
        <v>0</v>
      </c>
      <c r="Q2441" s="14">
        <f t="shared" si="115"/>
        <v>42265.818622685183</v>
      </c>
      <c r="S2441">
        <f t="shared" si="116"/>
        <v>2015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14"/>
        <v>5</v>
      </c>
      <c r="Q2442" s="14">
        <f t="shared" si="115"/>
        <v>42383.899456018517</v>
      </c>
      <c r="S2442">
        <f t="shared" si="116"/>
        <v>2016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14"/>
        <v>74.23</v>
      </c>
      <c r="Q2443" s="14">
        <f t="shared" si="115"/>
        <v>42187.125625000001</v>
      </c>
      <c r="S2443">
        <f t="shared" si="116"/>
        <v>2015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14"/>
        <v>81.25</v>
      </c>
      <c r="Q2444" s="14">
        <f t="shared" si="115"/>
        <v>42052.666990740734</v>
      </c>
      <c r="S2444">
        <f t="shared" si="116"/>
        <v>2015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14"/>
        <v>130.22999999999999</v>
      </c>
      <c r="Q2445" s="14">
        <f t="shared" si="115"/>
        <v>41836.625254629631</v>
      </c>
      <c r="S2445">
        <f t="shared" si="116"/>
        <v>2014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14"/>
        <v>53.41</v>
      </c>
      <c r="Q2446" s="14">
        <f t="shared" si="115"/>
        <v>42485.754525462966</v>
      </c>
      <c r="S2446">
        <f t="shared" si="116"/>
        <v>2016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14"/>
        <v>75.13</v>
      </c>
      <c r="Q2447" s="14">
        <f t="shared" si="115"/>
        <v>42243.190057870372</v>
      </c>
      <c r="S2447">
        <f t="shared" si="116"/>
        <v>2015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14"/>
        <v>75.67</v>
      </c>
      <c r="Q2448" s="14">
        <f t="shared" si="115"/>
        <v>42670.602673611109</v>
      </c>
      <c r="S2448">
        <f t="shared" si="116"/>
        <v>2016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14"/>
        <v>31.69</v>
      </c>
      <c r="Q2449" s="14">
        <f t="shared" si="115"/>
        <v>42654.469826388886</v>
      </c>
      <c r="S2449">
        <f t="shared" si="116"/>
        <v>2016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14"/>
        <v>47.78</v>
      </c>
      <c r="Q2450" s="14">
        <f t="shared" si="115"/>
        <v>42607.316122685181</v>
      </c>
      <c r="S2450">
        <f t="shared" si="116"/>
        <v>2016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14"/>
        <v>90</v>
      </c>
      <c r="Q2451" s="14">
        <f t="shared" si="115"/>
        <v>41943.142534722225</v>
      </c>
      <c r="S2451">
        <f t="shared" si="116"/>
        <v>2014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14"/>
        <v>149.31</v>
      </c>
      <c r="Q2452" s="14">
        <f t="shared" si="115"/>
        <v>41902.07240740741</v>
      </c>
      <c r="S2452">
        <f t="shared" si="116"/>
        <v>2014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14"/>
        <v>62.07</v>
      </c>
      <c r="Q2453" s="14">
        <f t="shared" si="115"/>
        <v>42779.908449074079</v>
      </c>
      <c r="S2453">
        <f t="shared" si="116"/>
        <v>2017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14"/>
        <v>53.4</v>
      </c>
      <c r="Q2454" s="14">
        <f t="shared" si="115"/>
        <v>42338.84375</v>
      </c>
      <c r="S2454">
        <f t="shared" si="116"/>
        <v>2015</v>
      </c>
    </row>
    <row r="2455" spans="1:19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14"/>
        <v>69.27</v>
      </c>
      <c r="Q2455" s="14">
        <f t="shared" si="115"/>
        <v>42738.692233796297</v>
      </c>
      <c r="S2455">
        <f t="shared" si="116"/>
        <v>2017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14"/>
        <v>271.51</v>
      </c>
      <c r="Q2456" s="14">
        <f t="shared" si="115"/>
        <v>42770.201481481476</v>
      </c>
      <c r="S2456">
        <f t="shared" si="116"/>
        <v>2017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14"/>
        <v>34.130000000000003</v>
      </c>
      <c r="Q2457" s="14">
        <f t="shared" si="115"/>
        <v>42452.781828703708</v>
      </c>
      <c r="S2457">
        <f t="shared" si="116"/>
        <v>2016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14"/>
        <v>40.49</v>
      </c>
      <c r="Q2458" s="14">
        <f t="shared" si="115"/>
        <v>42761.961099537039</v>
      </c>
      <c r="S2458">
        <f t="shared" si="116"/>
        <v>2017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14"/>
        <v>189.76</v>
      </c>
      <c r="Q2459" s="14">
        <f t="shared" si="115"/>
        <v>42423.602500000001</v>
      </c>
      <c r="S2459">
        <f t="shared" si="116"/>
        <v>2016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14"/>
        <v>68.86</v>
      </c>
      <c r="Q2460" s="14">
        <f t="shared" si="115"/>
        <v>42495.871736111112</v>
      </c>
      <c r="S2460">
        <f t="shared" si="116"/>
        <v>2016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14"/>
        <v>108.78</v>
      </c>
      <c r="Q2461" s="14">
        <f t="shared" si="115"/>
        <v>42407.637557870374</v>
      </c>
      <c r="S2461">
        <f t="shared" si="116"/>
        <v>2016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14"/>
        <v>125.99</v>
      </c>
      <c r="Q2462" s="14">
        <f t="shared" si="115"/>
        <v>42704.187118055561</v>
      </c>
      <c r="S2462">
        <f t="shared" si="116"/>
        <v>2016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14"/>
        <v>90.52</v>
      </c>
      <c r="Q2463" s="14">
        <f t="shared" si="115"/>
        <v>40784.012696759259</v>
      </c>
      <c r="S2463">
        <f t="shared" si="116"/>
        <v>2011</v>
      </c>
    </row>
    <row r="2464" spans="1:19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14"/>
        <v>28.88</v>
      </c>
      <c r="Q2464" s="14">
        <f t="shared" si="115"/>
        <v>41089.186296296299</v>
      </c>
      <c r="S2464">
        <f t="shared" si="116"/>
        <v>2012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14"/>
        <v>31</v>
      </c>
      <c r="Q2465" s="14">
        <f t="shared" si="115"/>
        <v>41341.111400462964</v>
      </c>
      <c r="S2465">
        <f t="shared" si="116"/>
        <v>2013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14"/>
        <v>51.67</v>
      </c>
      <c r="Q2466" s="14">
        <f t="shared" si="115"/>
        <v>42248.90042824074</v>
      </c>
      <c r="S2466">
        <f t="shared" si="116"/>
        <v>2015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14"/>
        <v>26.27</v>
      </c>
      <c r="Q2467" s="14">
        <f t="shared" si="115"/>
        <v>41145.719305555554</v>
      </c>
      <c r="S2467">
        <f t="shared" si="116"/>
        <v>2012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14"/>
        <v>48.08</v>
      </c>
      <c r="Q2468" s="14">
        <f t="shared" si="115"/>
        <v>41373.102465277778</v>
      </c>
      <c r="S2468">
        <f t="shared" si="116"/>
        <v>2013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14"/>
        <v>27.56</v>
      </c>
      <c r="Q2469" s="14">
        <f t="shared" si="115"/>
        <v>41025.874201388891</v>
      </c>
      <c r="S2469">
        <f t="shared" si="116"/>
        <v>2012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14"/>
        <v>36.97</v>
      </c>
      <c r="Q2470" s="14">
        <f t="shared" si="115"/>
        <v>41174.154178240737</v>
      </c>
      <c r="S2470">
        <f t="shared" si="116"/>
        <v>2012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14"/>
        <v>29.02</v>
      </c>
      <c r="Q2471" s="14">
        <f t="shared" si="115"/>
        <v>40557.429733796293</v>
      </c>
      <c r="S2471">
        <f t="shared" si="116"/>
        <v>2011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14"/>
        <v>28.66</v>
      </c>
      <c r="Q2472" s="14">
        <f t="shared" si="115"/>
        <v>41023.07471064815</v>
      </c>
      <c r="S2472">
        <f t="shared" si="116"/>
        <v>2012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14"/>
        <v>37.65</v>
      </c>
      <c r="Q2473" s="14">
        <f t="shared" si="115"/>
        <v>40893.992962962962</v>
      </c>
      <c r="S2473">
        <f t="shared" si="116"/>
        <v>2011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14"/>
        <v>97.9</v>
      </c>
      <c r="Q2474" s="14">
        <f t="shared" si="115"/>
        <v>40354.11550925926</v>
      </c>
      <c r="S2474">
        <f t="shared" si="116"/>
        <v>2010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14"/>
        <v>42.55</v>
      </c>
      <c r="Q2475" s="14">
        <f t="shared" si="115"/>
        <v>41193.748483796298</v>
      </c>
      <c r="S2475">
        <f t="shared" si="116"/>
        <v>2012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14"/>
        <v>131.58000000000001</v>
      </c>
      <c r="Q2476" s="14">
        <f t="shared" si="115"/>
        <v>40417.011296296296</v>
      </c>
      <c r="S2476">
        <f t="shared" si="116"/>
        <v>2010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14"/>
        <v>32.32</v>
      </c>
      <c r="Q2477" s="14">
        <f t="shared" si="115"/>
        <v>40310.287673611114</v>
      </c>
      <c r="S2477">
        <f t="shared" si="116"/>
        <v>2010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14"/>
        <v>61.1</v>
      </c>
      <c r="Q2478" s="14">
        <f t="shared" si="115"/>
        <v>41913.328356481477</v>
      </c>
      <c r="S2478">
        <f t="shared" si="116"/>
        <v>2014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14"/>
        <v>31.34</v>
      </c>
      <c r="Q2479" s="14">
        <f t="shared" si="115"/>
        <v>41088.691493055558</v>
      </c>
      <c r="S2479">
        <f t="shared" si="116"/>
        <v>2012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14"/>
        <v>129.11000000000001</v>
      </c>
      <c r="Q2480" s="14">
        <f t="shared" si="115"/>
        <v>41257.950381944444</v>
      </c>
      <c r="S2480">
        <f t="shared" si="116"/>
        <v>2012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14"/>
        <v>25.02</v>
      </c>
      <c r="Q2481" s="14">
        <f t="shared" si="115"/>
        <v>41107.726782407408</v>
      </c>
      <c r="S2481">
        <f t="shared" si="116"/>
        <v>2012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14"/>
        <v>250</v>
      </c>
      <c r="Q2482" s="14">
        <f t="shared" si="115"/>
        <v>42227.936157407406</v>
      </c>
      <c r="S2482">
        <f t="shared" si="116"/>
        <v>2015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14"/>
        <v>47.54</v>
      </c>
      <c r="Q2483" s="14">
        <f t="shared" si="115"/>
        <v>40999.645925925928</v>
      </c>
      <c r="S2483">
        <f t="shared" si="116"/>
        <v>2012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14"/>
        <v>40.04</v>
      </c>
      <c r="Q2484" s="14">
        <f t="shared" si="115"/>
        <v>40711.782210648147</v>
      </c>
      <c r="S2484">
        <f t="shared" si="116"/>
        <v>2011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14"/>
        <v>65.84</v>
      </c>
      <c r="Q2485" s="14">
        <f t="shared" si="115"/>
        <v>40970.750034722223</v>
      </c>
      <c r="S2485">
        <f t="shared" si="116"/>
        <v>2012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14"/>
        <v>46.4</v>
      </c>
      <c r="Q2486" s="14">
        <f t="shared" si="115"/>
        <v>40771.916701388887</v>
      </c>
      <c r="S2486">
        <f t="shared" si="116"/>
        <v>2011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14"/>
        <v>50.37</v>
      </c>
      <c r="Q2487" s="14">
        <f t="shared" si="115"/>
        <v>40793.998599537037</v>
      </c>
      <c r="S2487">
        <f t="shared" si="116"/>
        <v>2011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14"/>
        <v>26.57</v>
      </c>
      <c r="Q2488" s="14">
        <f t="shared" si="115"/>
        <v>40991.708055555559</v>
      </c>
      <c r="S2488">
        <f t="shared" si="116"/>
        <v>2012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14"/>
        <v>39.49</v>
      </c>
      <c r="Q2489" s="14">
        <f t="shared" si="115"/>
        <v>41026.083298611113</v>
      </c>
      <c r="S2489">
        <f t="shared" si="116"/>
        <v>2012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14"/>
        <v>49.25</v>
      </c>
      <c r="Q2490" s="14">
        <f t="shared" si="115"/>
        <v>40833.633194444446</v>
      </c>
      <c r="S2490">
        <f t="shared" si="116"/>
        <v>2011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14"/>
        <v>62.38</v>
      </c>
      <c r="Q2491" s="14">
        <f t="shared" si="115"/>
        <v>41373.690266203703</v>
      </c>
      <c r="S2491">
        <f t="shared" si="116"/>
        <v>2013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14"/>
        <v>37.94</v>
      </c>
      <c r="Q2492" s="14">
        <f t="shared" si="115"/>
        <v>41023.227731481478</v>
      </c>
      <c r="S2492">
        <f t="shared" si="116"/>
        <v>2012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14"/>
        <v>51.6</v>
      </c>
      <c r="Q2493" s="14">
        <f t="shared" si="115"/>
        <v>40542.839282407411</v>
      </c>
      <c r="S2493">
        <f t="shared" si="116"/>
        <v>2010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14"/>
        <v>27.78</v>
      </c>
      <c r="Q2494" s="14">
        <f t="shared" si="115"/>
        <v>41024.985972222225</v>
      </c>
      <c r="S2494">
        <f t="shared" si="116"/>
        <v>2012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14"/>
        <v>99.38</v>
      </c>
      <c r="Q2495" s="14">
        <f t="shared" si="115"/>
        <v>41348.168287037035</v>
      </c>
      <c r="S2495">
        <f t="shared" si="116"/>
        <v>2013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14"/>
        <v>38.85</v>
      </c>
      <c r="Q2496" s="14">
        <f t="shared" si="115"/>
        <v>41022.645185185182</v>
      </c>
      <c r="S2496">
        <f t="shared" si="116"/>
        <v>2012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14"/>
        <v>45.55</v>
      </c>
      <c r="Q2497" s="14">
        <f t="shared" si="115"/>
        <v>41036.946469907409</v>
      </c>
      <c r="S2497">
        <f t="shared" si="116"/>
        <v>2012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si="114"/>
        <v>600</v>
      </c>
      <c r="Q2498" s="14">
        <f t="shared" si="115"/>
        <v>41327.996435185189</v>
      </c>
      <c r="S2498">
        <f t="shared" si="116"/>
        <v>2013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ref="P2499:P2562" si="117">IFERROR(ROUND(E2499/L2499,2),0)</f>
        <v>80.55</v>
      </c>
      <c r="Q2499" s="14">
        <f t="shared" ref="Q2499:Q2562" si="118">(((J2499/60)/60)/24)+DATE(1970,1,1)</f>
        <v>40730.878912037035</v>
      </c>
      <c r="S2499">
        <f t="shared" ref="S2499:S2562" si="119">YEAR(Q2499)</f>
        <v>2011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17"/>
        <v>52.8</v>
      </c>
      <c r="Q2500" s="14">
        <f t="shared" si="118"/>
        <v>42017.967442129629</v>
      </c>
      <c r="S2500">
        <f t="shared" si="119"/>
        <v>2015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17"/>
        <v>47.68</v>
      </c>
      <c r="Q2501" s="14">
        <f t="shared" si="118"/>
        <v>41226.648576388885</v>
      </c>
      <c r="S2501">
        <f t="shared" si="119"/>
        <v>2012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17"/>
        <v>23.45</v>
      </c>
      <c r="Q2502" s="14">
        <f t="shared" si="118"/>
        <v>41053.772858796299</v>
      </c>
      <c r="S2502">
        <f t="shared" si="119"/>
        <v>2012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17"/>
        <v>40.14</v>
      </c>
      <c r="Q2503" s="14">
        <f t="shared" si="118"/>
        <v>42244.776666666665</v>
      </c>
      <c r="S2503">
        <f t="shared" si="119"/>
        <v>2015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17"/>
        <v>17.2</v>
      </c>
      <c r="Q2504" s="14">
        <f t="shared" si="118"/>
        <v>41858.825439814813</v>
      </c>
      <c r="S2504">
        <f t="shared" si="119"/>
        <v>2014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17"/>
        <v>0</v>
      </c>
      <c r="Q2505" s="14">
        <f t="shared" si="118"/>
        <v>42498.899398148147</v>
      </c>
      <c r="S2505">
        <f t="shared" si="119"/>
        <v>2016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17"/>
        <v>0</v>
      </c>
      <c r="Q2506" s="14">
        <f t="shared" si="118"/>
        <v>41928.015439814815</v>
      </c>
      <c r="S2506">
        <f t="shared" si="119"/>
        <v>2014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17"/>
        <v>0</v>
      </c>
      <c r="Q2507" s="14">
        <f t="shared" si="118"/>
        <v>42047.05574074074</v>
      </c>
      <c r="S2507">
        <f t="shared" si="119"/>
        <v>2015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17"/>
        <v>15</v>
      </c>
      <c r="Q2508" s="14">
        <f t="shared" si="118"/>
        <v>42258.297094907408</v>
      </c>
      <c r="S2508">
        <f t="shared" si="119"/>
        <v>2015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17"/>
        <v>0</v>
      </c>
      <c r="Q2509" s="14">
        <f t="shared" si="118"/>
        <v>42105.072962962964</v>
      </c>
      <c r="S2509">
        <f t="shared" si="119"/>
        <v>2015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17"/>
        <v>0</v>
      </c>
      <c r="Q2510" s="14">
        <f t="shared" si="118"/>
        <v>41835.951782407406</v>
      </c>
      <c r="S2510">
        <f t="shared" si="119"/>
        <v>2014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17"/>
        <v>35.71</v>
      </c>
      <c r="Q2511" s="14">
        <f t="shared" si="118"/>
        <v>42058.809594907405</v>
      </c>
      <c r="S2511">
        <f t="shared" si="119"/>
        <v>2015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17"/>
        <v>37.5</v>
      </c>
      <c r="Q2512" s="14">
        <f t="shared" si="118"/>
        <v>42078.997361111105</v>
      </c>
      <c r="S2512">
        <f t="shared" si="119"/>
        <v>2015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17"/>
        <v>0</v>
      </c>
      <c r="Q2513" s="14">
        <f t="shared" si="118"/>
        <v>42371.446909722217</v>
      </c>
      <c r="S2513">
        <f t="shared" si="119"/>
        <v>2016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17"/>
        <v>0</v>
      </c>
      <c r="Q2514" s="14">
        <f t="shared" si="118"/>
        <v>41971.876863425925</v>
      </c>
      <c r="S2514">
        <f t="shared" si="119"/>
        <v>2014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17"/>
        <v>0</v>
      </c>
      <c r="Q2515" s="14">
        <f t="shared" si="118"/>
        <v>42732.00681712963</v>
      </c>
      <c r="S2515">
        <f t="shared" si="119"/>
        <v>2016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17"/>
        <v>52.5</v>
      </c>
      <c r="Q2516" s="14">
        <f t="shared" si="118"/>
        <v>41854.389780092592</v>
      </c>
      <c r="S2516">
        <f t="shared" si="119"/>
        <v>2014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17"/>
        <v>77.5</v>
      </c>
      <c r="Q2517" s="14">
        <f t="shared" si="118"/>
        <v>42027.839733796296</v>
      </c>
      <c r="S2517">
        <f t="shared" si="119"/>
        <v>2015</v>
      </c>
    </row>
    <row r="2518" spans="1:19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17"/>
        <v>0</v>
      </c>
      <c r="Q2518" s="14">
        <f t="shared" si="118"/>
        <v>41942.653379629628</v>
      </c>
      <c r="S2518">
        <f t="shared" si="119"/>
        <v>2014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17"/>
        <v>53.55</v>
      </c>
      <c r="Q2519" s="14">
        <f t="shared" si="118"/>
        <v>42052.802430555559</v>
      </c>
      <c r="S2519">
        <f t="shared" si="119"/>
        <v>2015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17"/>
        <v>0</v>
      </c>
      <c r="Q2520" s="14">
        <f t="shared" si="118"/>
        <v>41926.680879629632</v>
      </c>
      <c r="S2520">
        <f t="shared" si="119"/>
        <v>2014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17"/>
        <v>16.25</v>
      </c>
      <c r="Q2521" s="14">
        <f t="shared" si="118"/>
        <v>41809.155138888891</v>
      </c>
      <c r="S2521">
        <f t="shared" si="119"/>
        <v>2014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17"/>
        <v>0</v>
      </c>
      <c r="Q2522" s="14">
        <f t="shared" si="118"/>
        <v>42612.600520833337</v>
      </c>
      <c r="S2522">
        <f t="shared" si="119"/>
        <v>2016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17"/>
        <v>103.68</v>
      </c>
      <c r="Q2523" s="14">
        <f t="shared" si="118"/>
        <v>42269.967835648145</v>
      </c>
      <c r="S2523">
        <f t="shared" si="119"/>
        <v>2015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17"/>
        <v>185.19</v>
      </c>
      <c r="Q2524" s="14">
        <f t="shared" si="118"/>
        <v>42460.573611111111</v>
      </c>
      <c r="S2524">
        <f t="shared" si="119"/>
        <v>2016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17"/>
        <v>54.15</v>
      </c>
      <c r="Q2525" s="14">
        <f t="shared" si="118"/>
        <v>41930.975601851853</v>
      </c>
      <c r="S2525">
        <f t="shared" si="119"/>
        <v>2014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17"/>
        <v>177.21</v>
      </c>
      <c r="Q2526" s="14">
        <f t="shared" si="118"/>
        <v>41961.807372685187</v>
      </c>
      <c r="S2526">
        <f t="shared" si="119"/>
        <v>2014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17"/>
        <v>100.33</v>
      </c>
      <c r="Q2527" s="14">
        <f t="shared" si="118"/>
        <v>41058.844571759262</v>
      </c>
      <c r="S2527">
        <f t="shared" si="119"/>
        <v>2012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17"/>
        <v>136.91</v>
      </c>
      <c r="Q2528" s="14">
        <f t="shared" si="118"/>
        <v>41953.091134259259</v>
      </c>
      <c r="S2528">
        <f t="shared" si="119"/>
        <v>2014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17"/>
        <v>57.54</v>
      </c>
      <c r="Q2529" s="14">
        <f t="shared" si="118"/>
        <v>41546.75105324074</v>
      </c>
      <c r="S2529">
        <f t="shared" si="119"/>
        <v>2013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17"/>
        <v>52.96</v>
      </c>
      <c r="Q2530" s="14">
        <f t="shared" si="118"/>
        <v>42217.834525462968</v>
      </c>
      <c r="S2530">
        <f t="shared" si="119"/>
        <v>2015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17"/>
        <v>82.33</v>
      </c>
      <c r="Q2531" s="14">
        <f t="shared" si="118"/>
        <v>40948.080729166664</v>
      </c>
      <c r="S2531">
        <f t="shared" si="119"/>
        <v>2012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17"/>
        <v>135.41999999999999</v>
      </c>
      <c r="Q2532" s="14">
        <f t="shared" si="118"/>
        <v>42081.864641203705</v>
      </c>
      <c r="S2532">
        <f t="shared" si="119"/>
        <v>2015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17"/>
        <v>74.069999999999993</v>
      </c>
      <c r="Q2533" s="14">
        <f t="shared" si="118"/>
        <v>42208.680023148147</v>
      </c>
      <c r="S2533">
        <f t="shared" si="119"/>
        <v>2015</v>
      </c>
    </row>
    <row r="2534" spans="1:19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17"/>
        <v>84.08</v>
      </c>
      <c r="Q2534" s="14">
        <f t="shared" si="118"/>
        <v>41107.849143518521</v>
      </c>
      <c r="S2534">
        <f t="shared" si="119"/>
        <v>2012</v>
      </c>
    </row>
    <row r="2535" spans="1:19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17"/>
        <v>61.03</v>
      </c>
      <c r="Q2535" s="14">
        <f t="shared" si="118"/>
        <v>41304.751284722224</v>
      </c>
      <c r="S2535">
        <f t="shared" si="119"/>
        <v>2013</v>
      </c>
    </row>
    <row r="2536" spans="1:19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17"/>
        <v>150</v>
      </c>
      <c r="Q2536" s="14">
        <f t="shared" si="118"/>
        <v>40127.700370370374</v>
      </c>
      <c r="S2536">
        <f t="shared" si="119"/>
        <v>2009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17"/>
        <v>266.08999999999997</v>
      </c>
      <c r="Q2537" s="14">
        <f t="shared" si="118"/>
        <v>41943.791030092594</v>
      </c>
      <c r="S2537">
        <f t="shared" si="119"/>
        <v>2014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17"/>
        <v>7.25</v>
      </c>
      <c r="Q2538" s="14">
        <f t="shared" si="118"/>
        <v>41464.106087962966</v>
      </c>
      <c r="S2538">
        <f t="shared" si="119"/>
        <v>2013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17"/>
        <v>100</v>
      </c>
      <c r="Q2539" s="14">
        <f t="shared" si="118"/>
        <v>40696.648784722223</v>
      </c>
      <c r="S2539">
        <f t="shared" si="119"/>
        <v>2011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17"/>
        <v>109.96</v>
      </c>
      <c r="Q2540" s="14">
        <f t="shared" si="118"/>
        <v>41298.509965277779</v>
      </c>
      <c r="S2540">
        <f t="shared" si="119"/>
        <v>2013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17"/>
        <v>169.92</v>
      </c>
      <c r="Q2541" s="14">
        <f t="shared" si="118"/>
        <v>41977.902222222227</v>
      </c>
      <c r="S2541">
        <f t="shared" si="119"/>
        <v>2014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17"/>
        <v>95.74</v>
      </c>
      <c r="Q2542" s="14">
        <f t="shared" si="118"/>
        <v>40785.675011574072</v>
      </c>
      <c r="S2542">
        <f t="shared" si="119"/>
        <v>2011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17"/>
        <v>59.46</v>
      </c>
      <c r="Q2543" s="14">
        <f t="shared" si="118"/>
        <v>41483.449282407404</v>
      </c>
      <c r="S2543">
        <f t="shared" si="119"/>
        <v>2013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17"/>
        <v>55.77</v>
      </c>
      <c r="Q2544" s="14">
        <f t="shared" si="118"/>
        <v>41509.426585648151</v>
      </c>
      <c r="S2544">
        <f t="shared" si="119"/>
        <v>2013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17"/>
        <v>30.08</v>
      </c>
      <c r="Q2545" s="14">
        <f t="shared" si="118"/>
        <v>40514.107615740737</v>
      </c>
      <c r="S2545">
        <f t="shared" si="119"/>
        <v>2010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17"/>
        <v>88.44</v>
      </c>
      <c r="Q2546" s="14">
        <f t="shared" si="118"/>
        <v>41068.520474537036</v>
      </c>
      <c r="S2546">
        <f t="shared" si="119"/>
        <v>2012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17"/>
        <v>64.03</v>
      </c>
      <c r="Q2547" s="14">
        <f t="shared" si="118"/>
        <v>42027.13817129629</v>
      </c>
      <c r="S2547">
        <f t="shared" si="119"/>
        <v>2015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17"/>
        <v>60.15</v>
      </c>
      <c r="Q2548" s="14">
        <f t="shared" si="118"/>
        <v>41524.858553240738</v>
      </c>
      <c r="S2548">
        <f t="shared" si="119"/>
        <v>2013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17"/>
        <v>49.19</v>
      </c>
      <c r="Q2549" s="14">
        <f t="shared" si="118"/>
        <v>40973.773182870369</v>
      </c>
      <c r="S2549">
        <f t="shared" si="119"/>
        <v>2012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17"/>
        <v>165.16</v>
      </c>
      <c r="Q2550" s="14">
        <f t="shared" si="118"/>
        <v>42618.625428240746</v>
      </c>
      <c r="S2550">
        <f t="shared" si="119"/>
        <v>2016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17"/>
        <v>43.62</v>
      </c>
      <c r="Q2551" s="14">
        <f t="shared" si="118"/>
        <v>41390.757754629631</v>
      </c>
      <c r="S2551">
        <f t="shared" si="119"/>
        <v>2013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17"/>
        <v>43.7</v>
      </c>
      <c r="Q2552" s="14">
        <f t="shared" si="118"/>
        <v>42228.634328703702</v>
      </c>
      <c r="S2552">
        <f t="shared" si="119"/>
        <v>2015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17"/>
        <v>67.42</v>
      </c>
      <c r="Q2553" s="14">
        <f t="shared" si="118"/>
        <v>40961.252141203702</v>
      </c>
      <c r="S2553">
        <f t="shared" si="119"/>
        <v>2012</v>
      </c>
    </row>
    <row r="2554" spans="1:19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17"/>
        <v>177.5</v>
      </c>
      <c r="Q2554" s="14">
        <f t="shared" si="118"/>
        <v>42769.809965277775</v>
      </c>
      <c r="S2554">
        <f t="shared" si="119"/>
        <v>2017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17"/>
        <v>38.880000000000003</v>
      </c>
      <c r="Q2555" s="14">
        <f t="shared" si="118"/>
        <v>41113.199155092596</v>
      </c>
      <c r="S2555">
        <f t="shared" si="119"/>
        <v>2012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17"/>
        <v>54.99</v>
      </c>
      <c r="Q2556" s="14">
        <f t="shared" si="118"/>
        <v>42125.078275462962</v>
      </c>
      <c r="S2556">
        <f t="shared" si="119"/>
        <v>2015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17"/>
        <v>61.34</v>
      </c>
      <c r="Q2557" s="14">
        <f t="shared" si="118"/>
        <v>41026.655011574076</v>
      </c>
      <c r="S2557">
        <f t="shared" si="119"/>
        <v>2012</v>
      </c>
    </row>
    <row r="2558" spans="1:19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17"/>
        <v>23.12</v>
      </c>
      <c r="Q2558" s="14">
        <f t="shared" si="118"/>
        <v>41222.991400462961</v>
      </c>
      <c r="S2558">
        <f t="shared" si="119"/>
        <v>2012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17"/>
        <v>29.61</v>
      </c>
      <c r="Q2559" s="14">
        <f t="shared" si="118"/>
        <v>41744.745208333334</v>
      </c>
      <c r="S2559">
        <f t="shared" si="119"/>
        <v>2014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17"/>
        <v>75.61</v>
      </c>
      <c r="Q2560" s="14">
        <f t="shared" si="118"/>
        <v>42093.860023148154</v>
      </c>
      <c r="S2560">
        <f t="shared" si="119"/>
        <v>2015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17"/>
        <v>35.6</v>
      </c>
      <c r="Q2561" s="14">
        <f t="shared" si="118"/>
        <v>40829.873657407406</v>
      </c>
      <c r="S2561">
        <f t="shared" si="119"/>
        <v>2011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si="117"/>
        <v>143</v>
      </c>
      <c r="Q2562" s="14">
        <f t="shared" si="118"/>
        <v>42039.951087962967</v>
      </c>
      <c r="S2562">
        <f t="shared" si="119"/>
        <v>2015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ref="P2563:P2626" si="120">IFERROR(ROUND(E2563/L2563,2),0)</f>
        <v>0</v>
      </c>
      <c r="Q2563" s="14">
        <f t="shared" ref="Q2563:Q2626" si="121">(((J2563/60)/60)/24)+DATE(1970,1,1)</f>
        <v>42260.528807870374</v>
      </c>
      <c r="S2563">
        <f t="shared" ref="S2563:S2626" si="122">YEAR(Q2563)</f>
        <v>2015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20"/>
        <v>25</v>
      </c>
      <c r="Q2564" s="14">
        <f t="shared" si="121"/>
        <v>42594.524756944447</v>
      </c>
      <c r="S2564">
        <f t="shared" si="122"/>
        <v>2016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20"/>
        <v>0</v>
      </c>
      <c r="Q2565" s="14">
        <f t="shared" si="121"/>
        <v>42155.139479166668</v>
      </c>
      <c r="S2565">
        <f t="shared" si="122"/>
        <v>2015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20"/>
        <v>0</v>
      </c>
      <c r="Q2566" s="14">
        <f t="shared" si="121"/>
        <v>41822.040497685186</v>
      </c>
      <c r="S2566">
        <f t="shared" si="122"/>
        <v>2014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20"/>
        <v>100</v>
      </c>
      <c r="Q2567" s="14">
        <f t="shared" si="121"/>
        <v>42440.650335648148</v>
      </c>
      <c r="S2567">
        <f t="shared" si="122"/>
        <v>2016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20"/>
        <v>0</v>
      </c>
      <c r="Q2568" s="14">
        <f t="shared" si="121"/>
        <v>41842.980879629627</v>
      </c>
      <c r="S2568">
        <f t="shared" si="122"/>
        <v>2014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20"/>
        <v>60</v>
      </c>
      <c r="Q2569" s="14">
        <f t="shared" si="121"/>
        <v>42087.878912037035</v>
      </c>
      <c r="S2569">
        <f t="shared" si="122"/>
        <v>2015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20"/>
        <v>50</v>
      </c>
      <c r="Q2570" s="14">
        <f t="shared" si="121"/>
        <v>42584.666597222225</v>
      </c>
      <c r="S2570">
        <f t="shared" si="122"/>
        <v>2016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20"/>
        <v>72.5</v>
      </c>
      <c r="Q2571" s="14">
        <f t="shared" si="121"/>
        <v>42234.105462962965</v>
      </c>
      <c r="S2571">
        <f t="shared" si="122"/>
        <v>2015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20"/>
        <v>29.5</v>
      </c>
      <c r="Q2572" s="14">
        <f t="shared" si="121"/>
        <v>42744.903182870374</v>
      </c>
      <c r="S2572">
        <f t="shared" si="122"/>
        <v>2017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20"/>
        <v>62.5</v>
      </c>
      <c r="Q2573" s="14">
        <f t="shared" si="121"/>
        <v>42449.341678240744</v>
      </c>
      <c r="S2573">
        <f t="shared" si="122"/>
        <v>2016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20"/>
        <v>0</v>
      </c>
      <c r="Q2574" s="14">
        <f t="shared" si="121"/>
        <v>42077.119409722218</v>
      </c>
      <c r="S2574">
        <f t="shared" si="122"/>
        <v>2015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20"/>
        <v>0</v>
      </c>
      <c r="Q2575" s="14">
        <f t="shared" si="121"/>
        <v>41829.592002314814</v>
      </c>
      <c r="S2575">
        <f t="shared" si="122"/>
        <v>2014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20"/>
        <v>0</v>
      </c>
      <c r="Q2576" s="14">
        <f t="shared" si="121"/>
        <v>42487.825752314813</v>
      </c>
      <c r="S2576">
        <f t="shared" si="122"/>
        <v>2016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20"/>
        <v>0</v>
      </c>
      <c r="Q2577" s="14">
        <f t="shared" si="121"/>
        <v>41986.108726851846</v>
      </c>
      <c r="S2577">
        <f t="shared" si="122"/>
        <v>2014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20"/>
        <v>0</v>
      </c>
      <c r="Q2578" s="14">
        <f t="shared" si="121"/>
        <v>42060.00980324074</v>
      </c>
      <c r="S2578">
        <f t="shared" si="122"/>
        <v>2015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20"/>
        <v>0</v>
      </c>
      <c r="Q2579" s="14">
        <f t="shared" si="121"/>
        <v>41830.820567129631</v>
      </c>
      <c r="S2579">
        <f t="shared" si="122"/>
        <v>2014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20"/>
        <v>0</v>
      </c>
      <c r="Q2580" s="14">
        <f t="shared" si="121"/>
        <v>42238.022905092599</v>
      </c>
      <c r="S2580">
        <f t="shared" si="122"/>
        <v>2015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20"/>
        <v>23.08</v>
      </c>
      <c r="Q2581" s="14">
        <f t="shared" si="121"/>
        <v>41837.829895833333</v>
      </c>
      <c r="S2581">
        <f t="shared" si="122"/>
        <v>2014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20"/>
        <v>25.5</v>
      </c>
      <c r="Q2582" s="14">
        <f t="shared" si="121"/>
        <v>42110.326423611114</v>
      </c>
      <c r="S2582">
        <f t="shared" si="122"/>
        <v>2015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20"/>
        <v>48.18</v>
      </c>
      <c r="Q2583" s="14">
        <f t="shared" si="121"/>
        <v>42294.628449074073</v>
      </c>
      <c r="S2583">
        <f t="shared" si="122"/>
        <v>2015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20"/>
        <v>1</v>
      </c>
      <c r="Q2584" s="14">
        <f t="shared" si="121"/>
        <v>42642.988819444443</v>
      </c>
      <c r="S2584">
        <f t="shared" si="122"/>
        <v>2016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20"/>
        <v>1</v>
      </c>
      <c r="Q2585" s="14">
        <f t="shared" si="121"/>
        <v>42019.76944444445</v>
      </c>
      <c r="S2585">
        <f t="shared" si="122"/>
        <v>2015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20"/>
        <v>0</v>
      </c>
      <c r="Q2586" s="14">
        <f t="shared" si="121"/>
        <v>42140.173252314817</v>
      </c>
      <c r="S2586">
        <f t="shared" si="122"/>
        <v>2015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20"/>
        <v>50</v>
      </c>
      <c r="Q2587" s="14">
        <f t="shared" si="121"/>
        <v>41795.963333333333</v>
      </c>
      <c r="S2587">
        <f t="shared" si="122"/>
        <v>2014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20"/>
        <v>5</v>
      </c>
      <c r="Q2588" s="14">
        <f t="shared" si="121"/>
        <v>42333.330277777779</v>
      </c>
      <c r="S2588">
        <f t="shared" si="122"/>
        <v>2015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20"/>
        <v>202.83</v>
      </c>
      <c r="Q2589" s="14">
        <f t="shared" si="121"/>
        <v>42338.675381944442</v>
      </c>
      <c r="S2589">
        <f t="shared" si="122"/>
        <v>2015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20"/>
        <v>29.13</v>
      </c>
      <c r="Q2590" s="14">
        <f t="shared" si="121"/>
        <v>42042.676226851851</v>
      </c>
      <c r="S2590">
        <f t="shared" si="122"/>
        <v>2015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20"/>
        <v>5</v>
      </c>
      <c r="Q2591" s="14">
        <f t="shared" si="121"/>
        <v>42422.536192129628</v>
      </c>
      <c r="S2591">
        <f t="shared" si="122"/>
        <v>2016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20"/>
        <v>0</v>
      </c>
      <c r="Q2592" s="14">
        <f t="shared" si="121"/>
        <v>42388.589085648149</v>
      </c>
      <c r="S2592">
        <f t="shared" si="122"/>
        <v>2016</v>
      </c>
    </row>
    <row r="2593" spans="1:19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20"/>
        <v>13</v>
      </c>
      <c r="Q2593" s="14">
        <f t="shared" si="121"/>
        <v>42382.906527777777</v>
      </c>
      <c r="S2593">
        <f t="shared" si="122"/>
        <v>2016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20"/>
        <v>50</v>
      </c>
      <c r="Q2594" s="14">
        <f t="shared" si="121"/>
        <v>41887.801168981481</v>
      </c>
      <c r="S2594">
        <f t="shared" si="122"/>
        <v>2014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20"/>
        <v>0</v>
      </c>
      <c r="Q2595" s="14">
        <f t="shared" si="121"/>
        <v>42089.84520833334</v>
      </c>
      <c r="S2595">
        <f t="shared" si="122"/>
        <v>2015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20"/>
        <v>1</v>
      </c>
      <c r="Q2596" s="14">
        <f t="shared" si="121"/>
        <v>41828.967916666668</v>
      </c>
      <c r="S2596">
        <f t="shared" si="122"/>
        <v>2014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20"/>
        <v>96.05</v>
      </c>
      <c r="Q2597" s="14">
        <f t="shared" si="121"/>
        <v>42760.244212962964</v>
      </c>
      <c r="S2597">
        <f t="shared" si="122"/>
        <v>2017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20"/>
        <v>305.77999999999997</v>
      </c>
      <c r="Q2598" s="14">
        <f t="shared" si="121"/>
        <v>41828.664456018516</v>
      </c>
      <c r="S2598">
        <f t="shared" si="122"/>
        <v>2014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20"/>
        <v>12.14</v>
      </c>
      <c r="Q2599" s="14">
        <f t="shared" si="121"/>
        <v>42510.341631944444</v>
      </c>
      <c r="S2599">
        <f t="shared" si="122"/>
        <v>2016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20"/>
        <v>83.57</v>
      </c>
      <c r="Q2600" s="14">
        <f t="shared" si="121"/>
        <v>42240.840289351851</v>
      </c>
      <c r="S2600">
        <f t="shared" si="122"/>
        <v>2015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20"/>
        <v>18</v>
      </c>
      <c r="Q2601" s="14">
        <f t="shared" si="121"/>
        <v>41809.754016203704</v>
      </c>
      <c r="S2601">
        <f t="shared" si="122"/>
        <v>2014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20"/>
        <v>115.53</v>
      </c>
      <c r="Q2602" s="14">
        <f t="shared" si="121"/>
        <v>42394.900462962964</v>
      </c>
      <c r="S2602">
        <f t="shared" si="122"/>
        <v>2016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20"/>
        <v>21.9</v>
      </c>
      <c r="Q2603" s="14">
        <f t="shared" si="121"/>
        <v>41150.902187499996</v>
      </c>
      <c r="S2603">
        <f t="shared" si="122"/>
        <v>2012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20"/>
        <v>80.02</v>
      </c>
      <c r="Q2604" s="14">
        <f t="shared" si="121"/>
        <v>41915.747314814813</v>
      </c>
      <c r="S2604">
        <f t="shared" si="122"/>
        <v>2014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20"/>
        <v>35.520000000000003</v>
      </c>
      <c r="Q2605" s="14">
        <f t="shared" si="121"/>
        <v>41617.912662037037</v>
      </c>
      <c r="S2605">
        <f t="shared" si="122"/>
        <v>2013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20"/>
        <v>64.930000000000007</v>
      </c>
      <c r="Q2606" s="14">
        <f t="shared" si="121"/>
        <v>40998.051192129627</v>
      </c>
      <c r="S2606">
        <f t="shared" si="122"/>
        <v>2012</v>
      </c>
    </row>
    <row r="2607" spans="1:19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20"/>
        <v>60.97</v>
      </c>
      <c r="Q2607" s="14">
        <f t="shared" si="121"/>
        <v>42508.541550925926</v>
      </c>
      <c r="S2607">
        <f t="shared" si="122"/>
        <v>2016</v>
      </c>
    </row>
    <row r="2608" spans="1:19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20"/>
        <v>31.44</v>
      </c>
      <c r="Q2608" s="14">
        <f t="shared" si="121"/>
        <v>41726.712754629632</v>
      </c>
      <c r="S2608">
        <f t="shared" si="122"/>
        <v>2014</v>
      </c>
    </row>
    <row r="2609" spans="1:19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20"/>
        <v>81.95</v>
      </c>
      <c r="Q2609" s="14">
        <f t="shared" si="121"/>
        <v>42184.874675925923</v>
      </c>
      <c r="S2609">
        <f t="shared" si="122"/>
        <v>2015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20"/>
        <v>58.93</v>
      </c>
      <c r="Q2610" s="14">
        <f t="shared" si="121"/>
        <v>42767.801712962959</v>
      </c>
      <c r="S2610">
        <f t="shared" si="122"/>
        <v>2017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20"/>
        <v>157.29</v>
      </c>
      <c r="Q2611" s="14">
        <f t="shared" si="121"/>
        <v>41075.237858796296</v>
      </c>
      <c r="S2611">
        <f t="shared" si="122"/>
        <v>2012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20"/>
        <v>55.76</v>
      </c>
      <c r="Q2612" s="14">
        <f t="shared" si="121"/>
        <v>42564.881076388891</v>
      </c>
      <c r="S2612">
        <f t="shared" si="122"/>
        <v>2016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20"/>
        <v>83.8</v>
      </c>
      <c r="Q2613" s="14">
        <f t="shared" si="121"/>
        <v>42704.335810185185</v>
      </c>
      <c r="S2613">
        <f t="shared" si="122"/>
        <v>2016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20"/>
        <v>58.42</v>
      </c>
      <c r="Q2614" s="14">
        <f t="shared" si="121"/>
        <v>41982.143171296295</v>
      </c>
      <c r="S2614">
        <f t="shared" si="122"/>
        <v>2014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20"/>
        <v>270.57</v>
      </c>
      <c r="Q2615" s="14">
        <f t="shared" si="121"/>
        <v>41143.81821759259</v>
      </c>
      <c r="S2615">
        <f t="shared" si="122"/>
        <v>2012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20"/>
        <v>107.1</v>
      </c>
      <c r="Q2616" s="14">
        <f t="shared" si="121"/>
        <v>41730.708472222221</v>
      </c>
      <c r="S2616">
        <f t="shared" si="122"/>
        <v>2014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20"/>
        <v>47.18</v>
      </c>
      <c r="Q2617" s="14">
        <f t="shared" si="121"/>
        <v>42453.49726851852</v>
      </c>
      <c r="S2617">
        <f t="shared" si="122"/>
        <v>2016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20"/>
        <v>120.31</v>
      </c>
      <c r="Q2618" s="14">
        <f t="shared" si="121"/>
        <v>42211.99454861111</v>
      </c>
      <c r="S2618">
        <f t="shared" si="122"/>
        <v>2015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20"/>
        <v>27.6</v>
      </c>
      <c r="Q2619" s="14">
        <f t="shared" si="121"/>
        <v>41902.874432870369</v>
      </c>
      <c r="S2619">
        <f t="shared" si="122"/>
        <v>2014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20"/>
        <v>205.3</v>
      </c>
      <c r="Q2620" s="14">
        <f t="shared" si="121"/>
        <v>42279.792372685188</v>
      </c>
      <c r="S2620">
        <f t="shared" si="122"/>
        <v>2015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20"/>
        <v>35.549999999999997</v>
      </c>
      <c r="Q2621" s="14">
        <f t="shared" si="121"/>
        <v>42273.884305555555</v>
      </c>
      <c r="S2621">
        <f t="shared" si="122"/>
        <v>2015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20"/>
        <v>74.64</v>
      </c>
      <c r="Q2622" s="14">
        <f t="shared" si="121"/>
        <v>42251.16715277778</v>
      </c>
      <c r="S2622">
        <f t="shared" si="122"/>
        <v>2015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20"/>
        <v>47.06</v>
      </c>
      <c r="Q2623" s="14">
        <f t="shared" si="121"/>
        <v>42115.74754629629</v>
      </c>
      <c r="S2623">
        <f t="shared" si="122"/>
        <v>2015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20"/>
        <v>26.59</v>
      </c>
      <c r="Q2624" s="14">
        <f t="shared" si="121"/>
        <v>42689.74324074074</v>
      </c>
      <c r="S2624">
        <f t="shared" si="122"/>
        <v>2016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20"/>
        <v>36.770000000000003</v>
      </c>
      <c r="Q2625" s="14">
        <f t="shared" si="121"/>
        <v>42692.256550925929</v>
      </c>
      <c r="S2625">
        <f t="shared" si="122"/>
        <v>2016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si="120"/>
        <v>31.82</v>
      </c>
      <c r="Q2626" s="14">
        <f t="shared" si="121"/>
        <v>41144.42155092593</v>
      </c>
      <c r="S2626">
        <f t="shared" si="122"/>
        <v>2012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ref="P2627:P2690" si="123">IFERROR(ROUND(E2627/L2627,2),0)</f>
        <v>27.58</v>
      </c>
      <c r="Q2627" s="14">
        <f t="shared" ref="Q2627:Q2690" si="124">(((J2627/60)/60)/24)+DATE(1970,1,1)</f>
        <v>42658.810277777782</v>
      </c>
      <c r="S2627">
        <f t="shared" ref="S2627:S2690" si="125">YEAR(Q2627)</f>
        <v>2016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23"/>
        <v>56</v>
      </c>
      <c r="Q2628" s="14">
        <f t="shared" si="124"/>
        <v>42128.628113425926</v>
      </c>
      <c r="S2628">
        <f t="shared" si="125"/>
        <v>2015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23"/>
        <v>21.56</v>
      </c>
      <c r="Q2629" s="14">
        <f t="shared" si="124"/>
        <v>42304.829409722224</v>
      </c>
      <c r="S2629">
        <f t="shared" si="125"/>
        <v>2015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23"/>
        <v>44.1</v>
      </c>
      <c r="Q2630" s="14">
        <f t="shared" si="124"/>
        <v>41953.966053240743</v>
      </c>
      <c r="S2630">
        <f t="shared" si="125"/>
        <v>2014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23"/>
        <v>63.87</v>
      </c>
      <c r="Q2631" s="14">
        <f t="shared" si="124"/>
        <v>42108.538449074069</v>
      </c>
      <c r="S2631">
        <f t="shared" si="125"/>
        <v>2015</v>
      </c>
    </row>
    <row r="2632" spans="1:19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23"/>
        <v>38.99</v>
      </c>
      <c r="Q2632" s="14">
        <f t="shared" si="124"/>
        <v>42524.105462962965</v>
      </c>
      <c r="S2632">
        <f t="shared" si="125"/>
        <v>2016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23"/>
        <v>80.19</v>
      </c>
      <c r="Q2633" s="14">
        <f t="shared" si="124"/>
        <v>42218.169293981482</v>
      </c>
      <c r="S2633">
        <f t="shared" si="125"/>
        <v>2015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23"/>
        <v>34.9</v>
      </c>
      <c r="Q2634" s="14">
        <f t="shared" si="124"/>
        <v>42494.061793981484</v>
      </c>
      <c r="S2634">
        <f t="shared" si="125"/>
        <v>2016</v>
      </c>
    </row>
    <row r="2635" spans="1:19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23"/>
        <v>89.1</v>
      </c>
      <c r="Q2635" s="14">
        <f t="shared" si="124"/>
        <v>41667.823287037041</v>
      </c>
      <c r="S2635">
        <f t="shared" si="125"/>
        <v>2014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23"/>
        <v>39.44</v>
      </c>
      <c r="Q2636" s="14">
        <f t="shared" si="124"/>
        <v>42612.656493055561</v>
      </c>
      <c r="S2636">
        <f t="shared" si="125"/>
        <v>2016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23"/>
        <v>136.9</v>
      </c>
      <c r="Q2637" s="14">
        <f t="shared" si="124"/>
        <v>42037.950937500005</v>
      </c>
      <c r="S2637">
        <f t="shared" si="125"/>
        <v>2015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23"/>
        <v>37.46</v>
      </c>
      <c r="Q2638" s="14">
        <f t="shared" si="124"/>
        <v>42636.614745370374</v>
      </c>
      <c r="S2638">
        <f t="shared" si="125"/>
        <v>2016</v>
      </c>
    </row>
    <row r="2639" spans="1:19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23"/>
        <v>31.96</v>
      </c>
      <c r="Q2639" s="14">
        <f t="shared" si="124"/>
        <v>42639.549479166672</v>
      </c>
      <c r="S2639">
        <f t="shared" si="125"/>
        <v>2016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23"/>
        <v>25.21</v>
      </c>
      <c r="Q2640" s="14">
        <f t="shared" si="124"/>
        <v>41989.913136574076</v>
      </c>
      <c r="S2640">
        <f t="shared" si="125"/>
        <v>2014</v>
      </c>
    </row>
    <row r="2641" spans="1:19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23"/>
        <v>10.039999999999999</v>
      </c>
      <c r="Q2641" s="14">
        <f t="shared" si="124"/>
        <v>42024.86513888889</v>
      </c>
      <c r="S2641">
        <f t="shared" si="125"/>
        <v>2015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23"/>
        <v>45.94</v>
      </c>
      <c r="Q2642" s="14">
        <f t="shared" si="124"/>
        <v>42103.160578703704</v>
      </c>
      <c r="S2642">
        <f t="shared" si="125"/>
        <v>2015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23"/>
        <v>15</v>
      </c>
      <c r="Q2643" s="14">
        <f t="shared" si="124"/>
        <v>41880.827118055553</v>
      </c>
      <c r="S2643">
        <f t="shared" si="125"/>
        <v>2014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23"/>
        <v>0</v>
      </c>
      <c r="Q2644" s="14">
        <f t="shared" si="124"/>
        <v>42536.246620370366</v>
      </c>
      <c r="S2644">
        <f t="shared" si="125"/>
        <v>2016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23"/>
        <v>223.58</v>
      </c>
      <c r="Q2645" s="14">
        <f t="shared" si="124"/>
        <v>42689.582349537035</v>
      </c>
      <c r="S2645">
        <f t="shared" si="125"/>
        <v>2016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23"/>
        <v>39.479999999999997</v>
      </c>
      <c r="Q2646" s="14">
        <f t="shared" si="124"/>
        <v>42774.792071759264</v>
      </c>
      <c r="S2646">
        <f t="shared" si="125"/>
        <v>2017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23"/>
        <v>91.3</v>
      </c>
      <c r="Q2647" s="14">
        <f t="shared" si="124"/>
        <v>41921.842627314814</v>
      </c>
      <c r="S2647">
        <f t="shared" si="125"/>
        <v>2014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23"/>
        <v>78.67</v>
      </c>
      <c r="Q2648" s="14">
        <f t="shared" si="124"/>
        <v>42226.313298611116</v>
      </c>
      <c r="S2648">
        <f t="shared" si="125"/>
        <v>2015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23"/>
        <v>12</v>
      </c>
      <c r="Q2649" s="14">
        <f t="shared" si="124"/>
        <v>42200.261793981481</v>
      </c>
      <c r="S2649">
        <f t="shared" si="125"/>
        <v>2015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23"/>
        <v>17.670000000000002</v>
      </c>
      <c r="Q2650" s="14">
        <f t="shared" si="124"/>
        <v>42408.714814814812</v>
      </c>
      <c r="S2650">
        <f t="shared" si="125"/>
        <v>2016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23"/>
        <v>41.33</v>
      </c>
      <c r="Q2651" s="14">
        <f t="shared" si="124"/>
        <v>42341.99700231482</v>
      </c>
      <c r="S2651">
        <f t="shared" si="125"/>
        <v>2015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23"/>
        <v>71.599999999999994</v>
      </c>
      <c r="Q2652" s="14">
        <f t="shared" si="124"/>
        <v>42695.624340277776</v>
      </c>
      <c r="S2652">
        <f t="shared" si="125"/>
        <v>2016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23"/>
        <v>307.82</v>
      </c>
      <c r="Q2653" s="14">
        <f t="shared" si="124"/>
        <v>42327.805659722217</v>
      </c>
      <c r="S2653">
        <f t="shared" si="125"/>
        <v>2015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23"/>
        <v>80.45</v>
      </c>
      <c r="Q2654" s="14">
        <f t="shared" si="124"/>
        <v>41953.158854166672</v>
      </c>
      <c r="S2654">
        <f t="shared" si="125"/>
        <v>2014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23"/>
        <v>83.94</v>
      </c>
      <c r="Q2655" s="14">
        <f t="shared" si="124"/>
        <v>41771.651932870373</v>
      </c>
      <c r="S2655">
        <f t="shared" si="125"/>
        <v>2014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23"/>
        <v>8.5</v>
      </c>
      <c r="Q2656" s="14">
        <f t="shared" si="124"/>
        <v>42055.600995370376</v>
      </c>
      <c r="S2656">
        <f t="shared" si="125"/>
        <v>2015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23"/>
        <v>73.37</v>
      </c>
      <c r="Q2657" s="14">
        <f t="shared" si="124"/>
        <v>42381.866284722222</v>
      </c>
      <c r="S2657">
        <f t="shared" si="125"/>
        <v>2016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23"/>
        <v>112.86</v>
      </c>
      <c r="Q2658" s="14">
        <f t="shared" si="124"/>
        <v>42767.688518518517</v>
      </c>
      <c r="S2658">
        <f t="shared" si="125"/>
        <v>2017</v>
      </c>
    </row>
    <row r="2659" spans="1:19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23"/>
        <v>95.28</v>
      </c>
      <c r="Q2659" s="14">
        <f t="shared" si="124"/>
        <v>42551.928854166668</v>
      </c>
      <c r="S2659">
        <f t="shared" si="125"/>
        <v>2016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23"/>
        <v>22.75</v>
      </c>
      <c r="Q2660" s="14">
        <f t="shared" si="124"/>
        <v>42551.884189814817</v>
      </c>
      <c r="S2660">
        <f t="shared" si="125"/>
        <v>2016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23"/>
        <v>133.30000000000001</v>
      </c>
      <c r="Q2661" s="14">
        <f t="shared" si="124"/>
        <v>42082.069560185191</v>
      </c>
      <c r="S2661">
        <f t="shared" si="125"/>
        <v>2015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23"/>
        <v>3.8</v>
      </c>
      <c r="Q2662" s="14">
        <f t="shared" si="124"/>
        <v>42272.713171296295</v>
      </c>
      <c r="S2662">
        <f t="shared" si="125"/>
        <v>2015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23"/>
        <v>85.75</v>
      </c>
      <c r="Q2663" s="14">
        <f t="shared" si="124"/>
        <v>41542.958449074074</v>
      </c>
      <c r="S2663">
        <f t="shared" si="125"/>
        <v>2013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23"/>
        <v>267</v>
      </c>
      <c r="Q2664" s="14">
        <f t="shared" si="124"/>
        <v>42207.746678240743</v>
      </c>
      <c r="S2664">
        <f t="shared" si="125"/>
        <v>2015</v>
      </c>
    </row>
    <row r="2665" spans="1:19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23"/>
        <v>373.56</v>
      </c>
      <c r="Q2665" s="14">
        <f t="shared" si="124"/>
        <v>42222.622766203705</v>
      </c>
      <c r="S2665">
        <f t="shared" si="125"/>
        <v>2015</v>
      </c>
    </row>
    <row r="2666" spans="1:19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23"/>
        <v>174.04</v>
      </c>
      <c r="Q2666" s="14">
        <f t="shared" si="124"/>
        <v>42313.02542824074</v>
      </c>
      <c r="S2666">
        <f t="shared" si="125"/>
        <v>2015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23"/>
        <v>93.7</v>
      </c>
      <c r="Q2667" s="14">
        <f t="shared" si="124"/>
        <v>42083.895532407405</v>
      </c>
      <c r="S2667">
        <f t="shared" si="125"/>
        <v>2015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23"/>
        <v>77.33</v>
      </c>
      <c r="Q2668" s="14">
        <f t="shared" si="124"/>
        <v>42235.764340277776</v>
      </c>
      <c r="S2668">
        <f t="shared" si="125"/>
        <v>2015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23"/>
        <v>92.22</v>
      </c>
      <c r="Q2669" s="14">
        <f t="shared" si="124"/>
        <v>42380.926111111112</v>
      </c>
      <c r="S2669">
        <f t="shared" si="125"/>
        <v>2016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23"/>
        <v>60.96</v>
      </c>
      <c r="Q2670" s="14">
        <f t="shared" si="124"/>
        <v>42275.588715277772</v>
      </c>
      <c r="S2670">
        <f t="shared" si="125"/>
        <v>2015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23"/>
        <v>91</v>
      </c>
      <c r="Q2671" s="14">
        <f t="shared" si="124"/>
        <v>42319.035833333335</v>
      </c>
      <c r="S2671">
        <f t="shared" si="125"/>
        <v>2015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23"/>
        <v>41.58</v>
      </c>
      <c r="Q2672" s="14">
        <f t="shared" si="124"/>
        <v>41821.020601851851</v>
      </c>
      <c r="S2672">
        <f t="shared" si="125"/>
        <v>2014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23"/>
        <v>33.76</v>
      </c>
      <c r="Q2673" s="14">
        <f t="shared" si="124"/>
        <v>41962.749027777783</v>
      </c>
      <c r="S2673">
        <f t="shared" si="125"/>
        <v>2014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23"/>
        <v>70.62</v>
      </c>
      <c r="Q2674" s="14">
        <f t="shared" si="124"/>
        <v>42344.884143518517</v>
      </c>
      <c r="S2674">
        <f t="shared" si="125"/>
        <v>2015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23"/>
        <v>167.15</v>
      </c>
      <c r="Q2675" s="14">
        <f t="shared" si="124"/>
        <v>41912.541655092595</v>
      </c>
      <c r="S2675">
        <f t="shared" si="125"/>
        <v>2014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23"/>
        <v>128.62</v>
      </c>
      <c r="Q2676" s="14">
        <f t="shared" si="124"/>
        <v>42529.632754629631</v>
      </c>
      <c r="S2676">
        <f t="shared" si="125"/>
        <v>2016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23"/>
        <v>65.41</v>
      </c>
      <c r="Q2677" s="14">
        <f t="shared" si="124"/>
        <v>41923.857511574075</v>
      </c>
      <c r="S2677">
        <f t="shared" si="125"/>
        <v>2014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23"/>
        <v>117.56</v>
      </c>
      <c r="Q2678" s="14">
        <f t="shared" si="124"/>
        <v>42482.624699074076</v>
      </c>
      <c r="S2678">
        <f t="shared" si="125"/>
        <v>2016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23"/>
        <v>126.48</v>
      </c>
      <c r="Q2679" s="14">
        <f t="shared" si="124"/>
        <v>41793.029432870368</v>
      </c>
      <c r="S2679">
        <f t="shared" si="125"/>
        <v>2014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23"/>
        <v>550</v>
      </c>
      <c r="Q2680" s="14">
        <f t="shared" si="124"/>
        <v>42241.798206018517</v>
      </c>
      <c r="S2680">
        <f t="shared" si="125"/>
        <v>2015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23"/>
        <v>44</v>
      </c>
      <c r="Q2681" s="14">
        <f t="shared" si="124"/>
        <v>42033.001087962963</v>
      </c>
      <c r="S2681">
        <f t="shared" si="125"/>
        <v>2015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23"/>
        <v>69</v>
      </c>
      <c r="Q2682" s="14">
        <f t="shared" si="124"/>
        <v>42436.211701388893</v>
      </c>
      <c r="S2682">
        <f t="shared" si="125"/>
        <v>2016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23"/>
        <v>27.5</v>
      </c>
      <c r="Q2683" s="14">
        <f t="shared" si="124"/>
        <v>41805.895254629628</v>
      </c>
      <c r="S2683">
        <f t="shared" si="125"/>
        <v>2014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23"/>
        <v>84.9</v>
      </c>
      <c r="Q2684" s="14">
        <f t="shared" si="124"/>
        <v>41932.871990740743</v>
      </c>
      <c r="S2684">
        <f t="shared" si="125"/>
        <v>2014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23"/>
        <v>12</v>
      </c>
      <c r="Q2685" s="14">
        <f t="shared" si="124"/>
        <v>42034.75509259259</v>
      </c>
      <c r="S2685">
        <f t="shared" si="125"/>
        <v>2015</v>
      </c>
    </row>
    <row r="2686" spans="1:19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23"/>
        <v>200</v>
      </c>
      <c r="Q2686" s="14">
        <f t="shared" si="124"/>
        <v>41820.914641203701</v>
      </c>
      <c r="S2686">
        <f t="shared" si="125"/>
        <v>2014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23"/>
        <v>10</v>
      </c>
      <c r="Q2687" s="14">
        <f t="shared" si="124"/>
        <v>42061.69594907407</v>
      </c>
      <c r="S2687">
        <f t="shared" si="125"/>
        <v>2015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23"/>
        <v>0</v>
      </c>
      <c r="Q2688" s="14">
        <f t="shared" si="124"/>
        <v>41892.974803240737</v>
      </c>
      <c r="S2688">
        <f t="shared" si="125"/>
        <v>2014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23"/>
        <v>0</v>
      </c>
      <c r="Q2689" s="14">
        <f t="shared" si="124"/>
        <v>42154.64025462963</v>
      </c>
      <c r="S2689">
        <f t="shared" si="125"/>
        <v>2015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si="123"/>
        <v>5.29</v>
      </c>
      <c r="Q2690" s="14">
        <f t="shared" si="124"/>
        <v>42028.118865740747</v>
      </c>
      <c r="S2690">
        <f t="shared" si="125"/>
        <v>2015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ref="P2691:P2754" si="126">IFERROR(ROUND(E2691/L2691,2),0)</f>
        <v>1</v>
      </c>
      <c r="Q2691" s="14">
        <f t="shared" ref="Q2691:Q2754" si="127">(((J2691/60)/60)/24)+DATE(1970,1,1)</f>
        <v>42551.961689814809</v>
      </c>
      <c r="S2691">
        <f t="shared" ref="S2691:S2754" si="128">YEAR(Q2691)</f>
        <v>2016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26"/>
        <v>72.760000000000005</v>
      </c>
      <c r="Q2692" s="14">
        <f t="shared" si="127"/>
        <v>42113.105046296296</v>
      </c>
      <c r="S2692">
        <f t="shared" si="128"/>
        <v>2015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26"/>
        <v>17.5</v>
      </c>
      <c r="Q2693" s="14">
        <f t="shared" si="127"/>
        <v>42089.724039351851</v>
      </c>
      <c r="S2693">
        <f t="shared" si="128"/>
        <v>2015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26"/>
        <v>25</v>
      </c>
      <c r="Q2694" s="14">
        <f t="shared" si="127"/>
        <v>42058.334027777775</v>
      </c>
      <c r="S2694">
        <f t="shared" si="128"/>
        <v>2015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26"/>
        <v>13.33</v>
      </c>
      <c r="Q2695" s="14">
        <f t="shared" si="127"/>
        <v>41834.138495370367</v>
      </c>
      <c r="S2695">
        <f t="shared" si="128"/>
        <v>2014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26"/>
        <v>1</v>
      </c>
      <c r="Q2696" s="14">
        <f t="shared" si="127"/>
        <v>41878.140497685185</v>
      </c>
      <c r="S2696">
        <f t="shared" si="128"/>
        <v>2014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26"/>
        <v>23.67</v>
      </c>
      <c r="Q2697" s="14">
        <f t="shared" si="127"/>
        <v>42048.181921296295</v>
      </c>
      <c r="S2697">
        <f t="shared" si="128"/>
        <v>2015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26"/>
        <v>89.21</v>
      </c>
      <c r="Q2698" s="14">
        <f t="shared" si="127"/>
        <v>41964.844444444447</v>
      </c>
      <c r="S2698">
        <f t="shared" si="128"/>
        <v>2014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26"/>
        <v>116.56</v>
      </c>
      <c r="Q2699" s="14">
        <f t="shared" si="127"/>
        <v>42187.940081018518</v>
      </c>
      <c r="S2699">
        <f t="shared" si="128"/>
        <v>2015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26"/>
        <v>13.01</v>
      </c>
      <c r="Q2700" s="14">
        <f t="shared" si="127"/>
        <v>41787.898240740738</v>
      </c>
      <c r="S2700">
        <f t="shared" si="128"/>
        <v>2014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26"/>
        <v>0</v>
      </c>
      <c r="Q2701" s="14">
        <f t="shared" si="127"/>
        <v>41829.896562499998</v>
      </c>
      <c r="S2701">
        <f t="shared" si="128"/>
        <v>2014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26"/>
        <v>17.5</v>
      </c>
      <c r="Q2702" s="14">
        <f t="shared" si="127"/>
        <v>41870.87467592593</v>
      </c>
      <c r="S2702">
        <f t="shared" si="128"/>
        <v>2014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26"/>
        <v>34.130000000000003</v>
      </c>
      <c r="Q2703" s="14">
        <f t="shared" si="127"/>
        <v>42801.774699074071</v>
      </c>
      <c r="S2703">
        <f t="shared" si="128"/>
        <v>2017</v>
      </c>
    </row>
    <row r="2704" spans="1:19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26"/>
        <v>132.35</v>
      </c>
      <c r="Q2704" s="14">
        <f t="shared" si="127"/>
        <v>42800.801817129628</v>
      </c>
      <c r="S2704">
        <f t="shared" si="128"/>
        <v>2017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26"/>
        <v>922.22</v>
      </c>
      <c r="Q2705" s="14">
        <f t="shared" si="127"/>
        <v>42756.690162037034</v>
      </c>
      <c r="S2705">
        <f t="shared" si="128"/>
        <v>2017</v>
      </c>
    </row>
    <row r="2706" spans="1:19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26"/>
        <v>163.57</v>
      </c>
      <c r="Q2706" s="14">
        <f t="shared" si="127"/>
        <v>42787.862430555557</v>
      </c>
      <c r="S2706">
        <f t="shared" si="128"/>
        <v>2017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26"/>
        <v>217.38</v>
      </c>
      <c r="Q2707" s="14">
        <f t="shared" si="127"/>
        <v>42773.916180555556</v>
      </c>
      <c r="S2707">
        <f t="shared" si="128"/>
        <v>2017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26"/>
        <v>149.44</v>
      </c>
      <c r="Q2708" s="14">
        <f t="shared" si="127"/>
        <v>41899.294942129629</v>
      </c>
      <c r="S2708">
        <f t="shared" si="128"/>
        <v>2014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26"/>
        <v>71.239999999999995</v>
      </c>
      <c r="Q2709" s="14">
        <f t="shared" si="127"/>
        <v>41391.782905092594</v>
      </c>
      <c r="S2709">
        <f t="shared" si="128"/>
        <v>2013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26"/>
        <v>44.46</v>
      </c>
      <c r="Q2710" s="14">
        <f t="shared" si="127"/>
        <v>42512.698217592595</v>
      </c>
      <c r="S2710">
        <f t="shared" si="128"/>
        <v>2016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26"/>
        <v>164.94</v>
      </c>
      <c r="Q2711" s="14">
        <f t="shared" si="127"/>
        <v>42612.149780092594</v>
      </c>
      <c r="S2711">
        <f t="shared" si="128"/>
        <v>2016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26"/>
        <v>84.87</v>
      </c>
      <c r="Q2712" s="14">
        <f t="shared" si="127"/>
        <v>41828.229490740741</v>
      </c>
      <c r="S2712">
        <f t="shared" si="128"/>
        <v>2014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26"/>
        <v>53.95</v>
      </c>
      <c r="Q2713" s="14">
        <f t="shared" si="127"/>
        <v>41780.745254629634</v>
      </c>
      <c r="S2713">
        <f t="shared" si="128"/>
        <v>2014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26"/>
        <v>50.53</v>
      </c>
      <c r="Q2714" s="14">
        <f t="shared" si="127"/>
        <v>41432.062037037038</v>
      </c>
      <c r="S2714">
        <f t="shared" si="128"/>
        <v>2013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26"/>
        <v>108</v>
      </c>
      <c r="Q2715" s="14">
        <f t="shared" si="127"/>
        <v>42322.653749999998</v>
      </c>
      <c r="S2715">
        <f t="shared" si="128"/>
        <v>2015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26"/>
        <v>95.37</v>
      </c>
      <c r="Q2716" s="14">
        <f t="shared" si="127"/>
        <v>42629.655046296291</v>
      </c>
      <c r="S2716">
        <f t="shared" si="128"/>
        <v>2016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26"/>
        <v>57.63</v>
      </c>
      <c r="Q2717" s="14">
        <f t="shared" si="127"/>
        <v>42387.398472222223</v>
      </c>
      <c r="S2717">
        <f t="shared" si="128"/>
        <v>2016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26"/>
        <v>64.16</v>
      </c>
      <c r="Q2718" s="14">
        <f t="shared" si="127"/>
        <v>42255.333252314813</v>
      </c>
      <c r="S2718">
        <f t="shared" si="128"/>
        <v>2015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26"/>
        <v>92.39</v>
      </c>
      <c r="Q2719" s="14">
        <f t="shared" si="127"/>
        <v>41934.914918981485</v>
      </c>
      <c r="S2719">
        <f t="shared" si="128"/>
        <v>2014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26"/>
        <v>125.98</v>
      </c>
      <c r="Q2720" s="14">
        <f t="shared" si="127"/>
        <v>42465.596585648149</v>
      </c>
      <c r="S2720">
        <f t="shared" si="128"/>
        <v>2016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26"/>
        <v>94.64</v>
      </c>
      <c r="Q2721" s="14">
        <f t="shared" si="127"/>
        <v>42418.031180555554</v>
      </c>
      <c r="S2721">
        <f t="shared" si="128"/>
        <v>2016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26"/>
        <v>170.7</v>
      </c>
      <c r="Q2722" s="14">
        <f t="shared" si="127"/>
        <v>42655.465891203698</v>
      </c>
      <c r="S2722">
        <f t="shared" si="128"/>
        <v>2016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26"/>
        <v>40.76</v>
      </c>
      <c r="Q2723" s="14">
        <f t="shared" si="127"/>
        <v>41493.543958333335</v>
      </c>
      <c r="S2723">
        <f t="shared" si="128"/>
        <v>2013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26"/>
        <v>68.25</v>
      </c>
      <c r="Q2724" s="14">
        <f t="shared" si="127"/>
        <v>42704.857094907406</v>
      </c>
      <c r="S2724">
        <f t="shared" si="128"/>
        <v>2016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26"/>
        <v>95.49</v>
      </c>
      <c r="Q2725" s="14">
        <f t="shared" si="127"/>
        <v>41944.83898148148</v>
      </c>
      <c r="S2725">
        <f t="shared" si="128"/>
        <v>2014</v>
      </c>
    </row>
    <row r="2726" spans="1:19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26"/>
        <v>7.19</v>
      </c>
      <c r="Q2726" s="14">
        <f t="shared" si="127"/>
        <v>42199.32707175926</v>
      </c>
      <c r="S2726">
        <f t="shared" si="128"/>
        <v>2015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26"/>
        <v>511.65</v>
      </c>
      <c r="Q2727" s="14">
        <f t="shared" si="127"/>
        <v>42745.744618055556</v>
      </c>
      <c r="S2727">
        <f t="shared" si="128"/>
        <v>2017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26"/>
        <v>261.75</v>
      </c>
      <c r="Q2728" s="14">
        <f t="shared" si="127"/>
        <v>42452.579988425925</v>
      </c>
      <c r="S2728">
        <f t="shared" si="128"/>
        <v>2016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26"/>
        <v>69.760000000000005</v>
      </c>
      <c r="Q2729" s="14">
        <f t="shared" si="127"/>
        <v>42198.676655092597</v>
      </c>
      <c r="S2729">
        <f t="shared" si="128"/>
        <v>2015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26"/>
        <v>77.23</v>
      </c>
      <c r="Q2730" s="14">
        <f t="shared" si="127"/>
        <v>42333.59993055556</v>
      </c>
      <c r="S2730">
        <f t="shared" si="128"/>
        <v>2015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26"/>
        <v>340.57</v>
      </c>
      <c r="Q2731" s="14">
        <f t="shared" si="127"/>
        <v>42095.240706018521</v>
      </c>
      <c r="S2731">
        <f t="shared" si="128"/>
        <v>2015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26"/>
        <v>67.42</v>
      </c>
      <c r="Q2732" s="14">
        <f t="shared" si="127"/>
        <v>41351.541377314818</v>
      </c>
      <c r="S2732">
        <f t="shared" si="128"/>
        <v>2013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26"/>
        <v>845.7</v>
      </c>
      <c r="Q2733" s="14">
        <f t="shared" si="127"/>
        <v>41872.525717592594</v>
      </c>
      <c r="S2733">
        <f t="shared" si="128"/>
        <v>2014</v>
      </c>
    </row>
    <row r="2734" spans="1:19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26"/>
        <v>97.19</v>
      </c>
      <c r="Q2734" s="14">
        <f t="shared" si="127"/>
        <v>41389.808194444442</v>
      </c>
      <c r="S2734">
        <f t="shared" si="128"/>
        <v>2013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26"/>
        <v>451.84</v>
      </c>
      <c r="Q2735" s="14">
        <f t="shared" si="127"/>
        <v>42044.272847222222</v>
      </c>
      <c r="S2735">
        <f t="shared" si="128"/>
        <v>2015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26"/>
        <v>138.66999999999999</v>
      </c>
      <c r="Q2736" s="14">
        <f t="shared" si="127"/>
        <v>42626.668888888889</v>
      </c>
      <c r="S2736">
        <f t="shared" si="128"/>
        <v>2016</v>
      </c>
    </row>
    <row r="2737" spans="1:19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26"/>
        <v>21.64</v>
      </c>
      <c r="Q2737" s="14">
        <f t="shared" si="127"/>
        <v>41316.120949074073</v>
      </c>
      <c r="S2737">
        <f t="shared" si="128"/>
        <v>2013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26"/>
        <v>169.52</v>
      </c>
      <c r="Q2738" s="14">
        <f t="shared" si="127"/>
        <v>41722.666354166664</v>
      </c>
      <c r="S2738">
        <f t="shared" si="128"/>
        <v>2014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26"/>
        <v>161.88</v>
      </c>
      <c r="Q2739" s="14">
        <f t="shared" si="127"/>
        <v>41611.917673611111</v>
      </c>
      <c r="S2739">
        <f t="shared" si="128"/>
        <v>2013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26"/>
        <v>493.13</v>
      </c>
      <c r="Q2740" s="14">
        <f t="shared" si="127"/>
        <v>42620.143564814818</v>
      </c>
      <c r="S2740">
        <f t="shared" si="128"/>
        <v>2016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26"/>
        <v>22.12</v>
      </c>
      <c r="Q2741" s="14">
        <f t="shared" si="127"/>
        <v>41719.887928240743</v>
      </c>
      <c r="S2741">
        <f t="shared" si="128"/>
        <v>2014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26"/>
        <v>18.239999999999998</v>
      </c>
      <c r="Q2742" s="14">
        <f t="shared" si="127"/>
        <v>42045.031851851847</v>
      </c>
      <c r="S2742">
        <f t="shared" si="128"/>
        <v>2015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26"/>
        <v>8.75</v>
      </c>
      <c r="Q2743" s="14">
        <f t="shared" si="127"/>
        <v>41911.657430555555</v>
      </c>
      <c r="S2743">
        <f t="shared" si="128"/>
        <v>2014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26"/>
        <v>40.61</v>
      </c>
      <c r="Q2744" s="14">
        <f t="shared" si="127"/>
        <v>41030.719756944447</v>
      </c>
      <c r="S2744">
        <f t="shared" si="128"/>
        <v>2012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26"/>
        <v>0</v>
      </c>
      <c r="Q2745" s="14">
        <f t="shared" si="127"/>
        <v>42632.328784722224</v>
      </c>
      <c r="S2745">
        <f t="shared" si="128"/>
        <v>2016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26"/>
        <v>37.950000000000003</v>
      </c>
      <c r="Q2746" s="14">
        <f t="shared" si="127"/>
        <v>40938.062476851854</v>
      </c>
      <c r="S2746">
        <f t="shared" si="128"/>
        <v>2012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26"/>
        <v>35.729999999999997</v>
      </c>
      <c r="Q2747" s="14">
        <f t="shared" si="127"/>
        <v>41044.988055555557</v>
      </c>
      <c r="S2747">
        <f t="shared" si="128"/>
        <v>2012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26"/>
        <v>42.16</v>
      </c>
      <c r="Q2748" s="14">
        <f t="shared" si="127"/>
        <v>41850.781377314815</v>
      </c>
      <c r="S2748">
        <f t="shared" si="128"/>
        <v>2014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26"/>
        <v>35</v>
      </c>
      <c r="Q2749" s="14">
        <f t="shared" si="127"/>
        <v>41044.64811342593</v>
      </c>
      <c r="S2749">
        <f t="shared" si="128"/>
        <v>2012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26"/>
        <v>13.25</v>
      </c>
      <c r="Q2750" s="14">
        <f t="shared" si="127"/>
        <v>42585.7106712963</v>
      </c>
      <c r="S2750">
        <f t="shared" si="128"/>
        <v>2016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26"/>
        <v>55</v>
      </c>
      <c r="Q2751" s="14">
        <f t="shared" si="127"/>
        <v>42068.799039351856</v>
      </c>
      <c r="S2751">
        <f t="shared" si="128"/>
        <v>2015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26"/>
        <v>0</v>
      </c>
      <c r="Q2752" s="14">
        <f t="shared" si="127"/>
        <v>41078.899826388886</v>
      </c>
      <c r="S2752">
        <f t="shared" si="128"/>
        <v>2012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26"/>
        <v>0</v>
      </c>
      <c r="Q2753" s="14">
        <f t="shared" si="127"/>
        <v>41747.887060185189</v>
      </c>
      <c r="S2753">
        <f t="shared" si="128"/>
        <v>2014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si="126"/>
        <v>39.29</v>
      </c>
      <c r="Q2754" s="14">
        <f t="shared" si="127"/>
        <v>40855.765092592592</v>
      </c>
      <c r="S2754">
        <f t="shared" si="128"/>
        <v>2011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ref="P2755:P2818" si="129">IFERROR(ROUND(E2755/L2755,2),0)</f>
        <v>47.5</v>
      </c>
      <c r="Q2755" s="14">
        <f t="shared" ref="Q2755:Q2818" si="130">(((J2755/60)/60)/24)+DATE(1970,1,1)</f>
        <v>41117.900729166664</v>
      </c>
      <c r="S2755">
        <f t="shared" ref="S2755:S2818" si="131">YEAR(Q2755)</f>
        <v>2012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29"/>
        <v>0</v>
      </c>
      <c r="Q2756" s="14">
        <f t="shared" si="130"/>
        <v>41863.636006944449</v>
      </c>
      <c r="S2756">
        <f t="shared" si="131"/>
        <v>2014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29"/>
        <v>17.329999999999998</v>
      </c>
      <c r="Q2757" s="14">
        <f t="shared" si="130"/>
        <v>42072.790821759263</v>
      </c>
      <c r="S2757">
        <f t="shared" si="131"/>
        <v>2015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29"/>
        <v>31.76</v>
      </c>
      <c r="Q2758" s="14">
        <f t="shared" si="130"/>
        <v>41620.90047453704</v>
      </c>
      <c r="S2758">
        <f t="shared" si="131"/>
        <v>2013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29"/>
        <v>5</v>
      </c>
      <c r="Q2759" s="14">
        <f t="shared" si="130"/>
        <v>42573.65662037037</v>
      </c>
      <c r="S2759">
        <f t="shared" si="131"/>
        <v>2016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29"/>
        <v>39</v>
      </c>
      <c r="Q2760" s="14">
        <f t="shared" si="130"/>
        <v>42639.441932870366</v>
      </c>
      <c r="S2760">
        <f t="shared" si="131"/>
        <v>2016</v>
      </c>
    </row>
    <row r="2761" spans="1:19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29"/>
        <v>52.5</v>
      </c>
      <c r="Q2761" s="14">
        <f t="shared" si="130"/>
        <v>42524.36650462963</v>
      </c>
      <c r="S2761">
        <f t="shared" si="131"/>
        <v>2016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29"/>
        <v>0</v>
      </c>
      <c r="Q2762" s="14">
        <f t="shared" si="130"/>
        <v>41415.461319444446</v>
      </c>
      <c r="S2762">
        <f t="shared" si="131"/>
        <v>2013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29"/>
        <v>9</v>
      </c>
      <c r="Q2763" s="14">
        <f t="shared" si="130"/>
        <v>41247.063576388886</v>
      </c>
      <c r="S2763">
        <f t="shared" si="131"/>
        <v>2012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29"/>
        <v>25</v>
      </c>
      <c r="Q2764" s="14">
        <f t="shared" si="130"/>
        <v>40927.036979166667</v>
      </c>
      <c r="S2764">
        <f t="shared" si="131"/>
        <v>2012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29"/>
        <v>30</v>
      </c>
      <c r="Q2765" s="14">
        <f t="shared" si="130"/>
        <v>41373.579675925925</v>
      </c>
      <c r="S2765">
        <f t="shared" si="131"/>
        <v>2013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29"/>
        <v>11.25</v>
      </c>
      <c r="Q2766" s="14">
        <f t="shared" si="130"/>
        <v>41030.292025462964</v>
      </c>
      <c r="S2766">
        <f t="shared" si="131"/>
        <v>2012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29"/>
        <v>0</v>
      </c>
      <c r="Q2767" s="14">
        <f t="shared" si="130"/>
        <v>41194.579027777778</v>
      </c>
      <c r="S2767">
        <f t="shared" si="131"/>
        <v>2012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29"/>
        <v>25</v>
      </c>
      <c r="Q2768" s="14">
        <f t="shared" si="130"/>
        <v>40736.668032407404</v>
      </c>
      <c r="S2768">
        <f t="shared" si="131"/>
        <v>2011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29"/>
        <v>11.33</v>
      </c>
      <c r="Q2769" s="14">
        <f t="shared" si="130"/>
        <v>42172.958912037036</v>
      </c>
      <c r="S2769">
        <f t="shared" si="131"/>
        <v>2015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29"/>
        <v>29.47</v>
      </c>
      <c r="Q2770" s="14">
        <f t="shared" si="130"/>
        <v>40967.614849537036</v>
      </c>
      <c r="S2770">
        <f t="shared" si="131"/>
        <v>2012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29"/>
        <v>1</v>
      </c>
      <c r="Q2771" s="14">
        <f t="shared" si="130"/>
        <v>41745.826273148145</v>
      </c>
      <c r="S2771">
        <f t="shared" si="131"/>
        <v>2014</v>
      </c>
    </row>
    <row r="2772" spans="1:19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29"/>
        <v>63.1</v>
      </c>
      <c r="Q2772" s="14">
        <f t="shared" si="130"/>
        <v>41686.705208333333</v>
      </c>
      <c r="S2772">
        <f t="shared" si="131"/>
        <v>2014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29"/>
        <v>0</v>
      </c>
      <c r="Q2773" s="14">
        <f t="shared" si="130"/>
        <v>41257.531712962962</v>
      </c>
      <c r="S2773">
        <f t="shared" si="131"/>
        <v>2012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29"/>
        <v>0</v>
      </c>
      <c r="Q2774" s="14">
        <f t="shared" si="130"/>
        <v>41537.869143518517</v>
      </c>
      <c r="S2774">
        <f t="shared" si="131"/>
        <v>2013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29"/>
        <v>1</v>
      </c>
      <c r="Q2775" s="14">
        <f t="shared" si="130"/>
        <v>42474.86482638889</v>
      </c>
      <c r="S2775">
        <f t="shared" si="131"/>
        <v>2016</v>
      </c>
    </row>
    <row r="2776" spans="1:19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29"/>
        <v>43.85</v>
      </c>
      <c r="Q2776" s="14">
        <f t="shared" si="130"/>
        <v>41311.126481481479</v>
      </c>
      <c r="S2776">
        <f t="shared" si="131"/>
        <v>2013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29"/>
        <v>75</v>
      </c>
      <c r="Q2777" s="14">
        <f t="shared" si="130"/>
        <v>40863.013356481482</v>
      </c>
      <c r="S2777">
        <f t="shared" si="131"/>
        <v>2011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29"/>
        <v>45.97</v>
      </c>
      <c r="Q2778" s="14">
        <f t="shared" si="130"/>
        <v>42136.297175925924</v>
      </c>
      <c r="S2778">
        <f t="shared" si="131"/>
        <v>2015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29"/>
        <v>10</v>
      </c>
      <c r="Q2779" s="14">
        <f t="shared" si="130"/>
        <v>42172.669027777782</v>
      </c>
      <c r="S2779">
        <f t="shared" si="131"/>
        <v>2015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29"/>
        <v>93.67</v>
      </c>
      <c r="Q2780" s="14">
        <f t="shared" si="130"/>
        <v>41846.978078703702</v>
      </c>
      <c r="S2780">
        <f t="shared" si="131"/>
        <v>2014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29"/>
        <v>53</v>
      </c>
      <c r="Q2781" s="14">
        <f t="shared" si="130"/>
        <v>42300.585891203707</v>
      </c>
      <c r="S2781">
        <f t="shared" si="131"/>
        <v>2015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29"/>
        <v>0</v>
      </c>
      <c r="Q2782" s="14">
        <f t="shared" si="130"/>
        <v>42774.447777777779</v>
      </c>
      <c r="S2782">
        <f t="shared" si="131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29"/>
        <v>47</v>
      </c>
      <c r="Q2783" s="14">
        <f t="shared" si="130"/>
        <v>42018.94159722222</v>
      </c>
      <c r="S2783">
        <f t="shared" si="131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29"/>
        <v>66.67</v>
      </c>
      <c r="Q2784" s="14">
        <f t="shared" si="130"/>
        <v>42026.924976851849</v>
      </c>
      <c r="S2784">
        <f t="shared" si="131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29"/>
        <v>18.77</v>
      </c>
      <c r="Q2785" s="14">
        <f t="shared" si="130"/>
        <v>42103.535254629634</v>
      </c>
      <c r="S2785">
        <f t="shared" si="131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29"/>
        <v>66.11</v>
      </c>
      <c r="Q2786" s="14">
        <f t="shared" si="130"/>
        <v>41920.787534722222</v>
      </c>
      <c r="S2786">
        <f t="shared" si="131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29"/>
        <v>36.86</v>
      </c>
      <c r="Q2787" s="14">
        <f t="shared" si="130"/>
        <v>42558.189432870371</v>
      </c>
      <c r="S2787">
        <f t="shared" si="131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29"/>
        <v>39.81</v>
      </c>
      <c r="Q2788" s="14">
        <f t="shared" si="130"/>
        <v>41815.569212962961</v>
      </c>
      <c r="S2788">
        <f t="shared" si="131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29"/>
        <v>31.5</v>
      </c>
      <c r="Q2789" s="14">
        <f t="shared" si="130"/>
        <v>41808.198518518519</v>
      </c>
      <c r="S2789">
        <f t="shared" si="131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29"/>
        <v>102.5</v>
      </c>
      <c r="Q2790" s="14">
        <f t="shared" si="130"/>
        <v>42550.701886574068</v>
      </c>
      <c r="S2790">
        <f t="shared" si="131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29"/>
        <v>126.46</v>
      </c>
      <c r="Q2791" s="14">
        <f t="shared" si="130"/>
        <v>42056.013124999998</v>
      </c>
      <c r="S2791">
        <f t="shared" si="131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29"/>
        <v>47.88</v>
      </c>
      <c r="Q2792" s="14">
        <f t="shared" si="130"/>
        <v>42016.938692129625</v>
      </c>
      <c r="S2792">
        <f t="shared" si="131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29"/>
        <v>73.209999999999994</v>
      </c>
      <c r="Q2793" s="14">
        <f t="shared" si="130"/>
        <v>42591.899988425925</v>
      </c>
      <c r="S2793">
        <f t="shared" si="131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29"/>
        <v>89.67</v>
      </c>
      <c r="Q2794" s="14">
        <f t="shared" si="130"/>
        <v>42183.231006944443</v>
      </c>
      <c r="S2794">
        <f t="shared" si="131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29"/>
        <v>151.46</v>
      </c>
      <c r="Q2795" s="14">
        <f t="shared" si="130"/>
        <v>42176.419039351851</v>
      </c>
      <c r="S2795">
        <f t="shared" si="131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29"/>
        <v>25</v>
      </c>
      <c r="Q2796" s="14">
        <f t="shared" si="130"/>
        <v>42416.691655092596</v>
      </c>
      <c r="S2796">
        <f t="shared" si="131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29"/>
        <v>36.5</v>
      </c>
      <c r="Q2797" s="14">
        <f t="shared" si="130"/>
        <v>41780.525937500002</v>
      </c>
      <c r="S2797">
        <f t="shared" si="131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29"/>
        <v>44</v>
      </c>
      <c r="Q2798" s="14">
        <f t="shared" si="130"/>
        <v>41795.528101851851</v>
      </c>
      <c r="S2798">
        <f t="shared" si="131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29"/>
        <v>87.36</v>
      </c>
      <c r="Q2799" s="14">
        <f t="shared" si="130"/>
        <v>41798.94027777778</v>
      </c>
      <c r="S2799">
        <f t="shared" si="131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29"/>
        <v>36.47</v>
      </c>
      <c r="Q2800" s="14">
        <f t="shared" si="130"/>
        <v>42201.675011574072</v>
      </c>
      <c r="S2800">
        <f t="shared" si="131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29"/>
        <v>44.86</v>
      </c>
      <c r="Q2801" s="14">
        <f t="shared" si="130"/>
        <v>42507.264699074076</v>
      </c>
      <c r="S2801">
        <f t="shared" si="131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29"/>
        <v>42.9</v>
      </c>
      <c r="Q2802" s="14">
        <f t="shared" si="130"/>
        <v>41948.552847222221</v>
      </c>
      <c r="S2802">
        <f t="shared" si="131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29"/>
        <v>51.23</v>
      </c>
      <c r="Q2803" s="14">
        <f t="shared" si="130"/>
        <v>41900.243159722224</v>
      </c>
      <c r="S2803">
        <f t="shared" si="131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29"/>
        <v>33.94</v>
      </c>
      <c r="Q2804" s="14">
        <f t="shared" si="130"/>
        <v>42192.64707175926</v>
      </c>
      <c r="S2804">
        <f t="shared" si="131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29"/>
        <v>90.74</v>
      </c>
      <c r="Q2805" s="14">
        <f t="shared" si="130"/>
        <v>42158.065694444449</v>
      </c>
      <c r="S2805">
        <f t="shared" si="131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29"/>
        <v>50</v>
      </c>
      <c r="Q2806" s="14">
        <f t="shared" si="130"/>
        <v>41881.453587962962</v>
      </c>
      <c r="S2806">
        <f t="shared" si="131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29"/>
        <v>24.44</v>
      </c>
      <c r="Q2807" s="14">
        <f t="shared" si="130"/>
        <v>42213.505474537036</v>
      </c>
      <c r="S2807">
        <f t="shared" si="131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29"/>
        <v>44.25</v>
      </c>
      <c r="Q2808" s="14">
        <f t="shared" si="130"/>
        <v>42185.267245370371</v>
      </c>
      <c r="S2808">
        <f t="shared" si="131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29"/>
        <v>67.739999999999995</v>
      </c>
      <c r="Q2809" s="14">
        <f t="shared" si="130"/>
        <v>42154.873124999998</v>
      </c>
      <c r="S2809">
        <f t="shared" si="131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29"/>
        <v>65.38</v>
      </c>
      <c r="Q2810" s="14">
        <f t="shared" si="130"/>
        <v>42208.84646990741</v>
      </c>
      <c r="S2810">
        <f t="shared" si="131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29"/>
        <v>121.9</v>
      </c>
      <c r="Q2811" s="14">
        <f t="shared" si="130"/>
        <v>42451.496817129635</v>
      </c>
      <c r="S2811">
        <f t="shared" si="131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29"/>
        <v>47.46</v>
      </c>
      <c r="Q2812" s="14">
        <f t="shared" si="130"/>
        <v>41759.13962962963</v>
      </c>
      <c r="S2812">
        <f t="shared" si="131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29"/>
        <v>92.84</v>
      </c>
      <c r="Q2813" s="14">
        <f t="shared" si="130"/>
        <v>42028.496562500004</v>
      </c>
      <c r="S2813">
        <f t="shared" si="131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29"/>
        <v>68.25</v>
      </c>
      <c r="Q2814" s="14">
        <f t="shared" si="130"/>
        <v>42054.74418981481</v>
      </c>
      <c r="S2814">
        <f t="shared" si="131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29"/>
        <v>37.21</v>
      </c>
      <c r="Q2815" s="14">
        <f t="shared" si="130"/>
        <v>42693.742604166662</v>
      </c>
      <c r="S2815">
        <f t="shared" si="131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29"/>
        <v>25.25</v>
      </c>
      <c r="Q2816" s="14">
        <f t="shared" si="130"/>
        <v>42103.399479166663</v>
      </c>
      <c r="S2816">
        <f t="shared" si="131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29"/>
        <v>43.21</v>
      </c>
      <c r="Q2817" s="14">
        <f t="shared" si="130"/>
        <v>42559.776724537034</v>
      </c>
      <c r="S2817">
        <f t="shared" si="131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si="129"/>
        <v>25.13</v>
      </c>
      <c r="Q2818" s="14">
        <f t="shared" si="130"/>
        <v>42188.467499999999</v>
      </c>
      <c r="S2818">
        <f t="shared" si="131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ref="P2819:P2882" si="132">IFERROR(ROUND(E2819/L2819,2),0)</f>
        <v>23.64</v>
      </c>
      <c r="Q2819" s="14">
        <f t="shared" ref="Q2819:Q2882" si="133">(((J2819/60)/60)/24)+DATE(1970,1,1)</f>
        <v>42023.634976851856</v>
      </c>
      <c r="S2819">
        <f t="shared" ref="S2819:S2882" si="134">YEAR(Q2819)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32"/>
        <v>103.95</v>
      </c>
      <c r="Q2820" s="14">
        <f t="shared" si="133"/>
        <v>42250.598217592589</v>
      </c>
      <c r="S2820">
        <f t="shared" si="134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32"/>
        <v>50.38</v>
      </c>
      <c r="Q2821" s="14">
        <f t="shared" si="133"/>
        <v>42139.525567129633</v>
      </c>
      <c r="S2821">
        <f t="shared" si="134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32"/>
        <v>13.6</v>
      </c>
      <c r="Q2822" s="14">
        <f t="shared" si="133"/>
        <v>42401.610983796301</v>
      </c>
      <c r="S2822">
        <f t="shared" si="134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32"/>
        <v>28.57</v>
      </c>
      <c r="Q2823" s="14">
        <f t="shared" si="133"/>
        <v>41875.922858796301</v>
      </c>
      <c r="S2823">
        <f t="shared" si="134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32"/>
        <v>63.83</v>
      </c>
      <c r="Q2824" s="14">
        <f t="shared" si="133"/>
        <v>42060.683935185181</v>
      </c>
      <c r="S2824">
        <f t="shared" si="134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32"/>
        <v>8.86</v>
      </c>
      <c r="Q2825" s="14">
        <f t="shared" si="133"/>
        <v>42067.011643518519</v>
      </c>
      <c r="S2825">
        <f t="shared" si="134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32"/>
        <v>50.67</v>
      </c>
      <c r="Q2826" s="14">
        <f t="shared" si="133"/>
        <v>42136.270787037036</v>
      </c>
      <c r="S2826">
        <f t="shared" si="134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32"/>
        <v>60.78</v>
      </c>
      <c r="Q2827" s="14">
        <f t="shared" si="133"/>
        <v>42312.792662037042</v>
      </c>
      <c r="S2827">
        <f t="shared" si="134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32"/>
        <v>113.42</v>
      </c>
      <c r="Q2828" s="14">
        <f t="shared" si="133"/>
        <v>42171.034861111111</v>
      </c>
      <c r="S2828">
        <f t="shared" si="134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32"/>
        <v>104.57</v>
      </c>
      <c r="Q2829" s="14">
        <f t="shared" si="133"/>
        <v>42494.683634259258</v>
      </c>
      <c r="S2829">
        <f t="shared" si="134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32"/>
        <v>98.31</v>
      </c>
      <c r="Q2830" s="14">
        <f t="shared" si="133"/>
        <v>42254.264687499999</v>
      </c>
      <c r="S2830">
        <f t="shared" si="134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32"/>
        <v>35.04</v>
      </c>
      <c r="Q2831" s="14">
        <f t="shared" si="133"/>
        <v>42495.434236111112</v>
      </c>
      <c r="S2831">
        <f t="shared" si="134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32"/>
        <v>272.73</v>
      </c>
      <c r="Q2832" s="14">
        <f t="shared" si="133"/>
        <v>41758.839675925927</v>
      </c>
      <c r="S2832">
        <f t="shared" si="134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32"/>
        <v>63.85</v>
      </c>
      <c r="Q2833" s="14">
        <f t="shared" si="133"/>
        <v>42171.824884259258</v>
      </c>
      <c r="S2833">
        <f t="shared" si="134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32"/>
        <v>30.19</v>
      </c>
      <c r="Q2834" s="14">
        <f t="shared" si="133"/>
        <v>41938.709421296298</v>
      </c>
      <c r="S2834">
        <f t="shared" si="134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32"/>
        <v>83.51</v>
      </c>
      <c r="Q2835" s="14">
        <f t="shared" si="133"/>
        <v>42268.127696759257</v>
      </c>
      <c r="S2835">
        <f t="shared" si="134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32"/>
        <v>64.760000000000005</v>
      </c>
      <c r="Q2836" s="14">
        <f t="shared" si="133"/>
        <v>42019.959837962961</v>
      </c>
      <c r="S2836">
        <f t="shared" si="134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32"/>
        <v>20.12</v>
      </c>
      <c r="Q2837" s="14">
        <f t="shared" si="133"/>
        <v>42313.703900462962</v>
      </c>
      <c r="S2837">
        <f t="shared" si="134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32"/>
        <v>44.09</v>
      </c>
      <c r="Q2838" s="14">
        <f t="shared" si="133"/>
        <v>42746.261782407411</v>
      </c>
      <c r="S2838">
        <f t="shared" si="134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32"/>
        <v>40.479999999999997</v>
      </c>
      <c r="Q2839" s="14">
        <f t="shared" si="133"/>
        <v>42307.908379629633</v>
      </c>
      <c r="S2839">
        <f t="shared" si="134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32"/>
        <v>44.54</v>
      </c>
      <c r="Q2840" s="14">
        <f t="shared" si="133"/>
        <v>41842.607592592591</v>
      </c>
      <c r="S2840">
        <f t="shared" si="134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32"/>
        <v>125.81</v>
      </c>
      <c r="Q2841" s="14">
        <f t="shared" si="133"/>
        <v>41853.240208333329</v>
      </c>
      <c r="S2841">
        <f t="shared" si="134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32"/>
        <v>19.7</v>
      </c>
      <c r="Q2842" s="14">
        <f t="shared" si="133"/>
        <v>42060.035636574074</v>
      </c>
      <c r="S2842">
        <f t="shared" si="134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32"/>
        <v>10</v>
      </c>
      <c r="Q2843" s="14">
        <f t="shared" si="133"/>
        <v>42291.739548611105</v>
      </c>
      <c r="S2843">
        <f t="shared" si="134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32"/>
        <v>0</v>
      </c>
      <c r="Q2844" s="14">
        <f t="shared" si="133"/>
        <v>41784.952488425923</v>
      </c>
      <c r="S2844">
        <f t="shared" si="134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32"/>
        <v>0</v>
      </c>
      <c r="Q2845" s="14">
        <f t="shared" si="133"/>
        <v>42492.737847222219</v>
      </c>
      <c r="S2845">
        <f t="shared" si="134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32"/>
        <v>30</v>
      </c>
      <c r="Q2846" s="14">
        <f t="shared" si="133"/>
        <v>42709.546064814815</v>
      </c>
      <c r="S2846">
        <f t="shared" si="134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32"/>
        <v>60.67</v>
      </c>
      <c r="Q2847" s="14">
        <f t="shared" si="133"/>
        <v>42103.016585648147</v>
      </c>
      <c r="S2847">
        <f t="shared" si="134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32"/>
        <v>0</v>
      </c>
      <c r="Q2848" s="14">
        <f t="shared" si="133"/>
        <v>42108.692060185189</v>
      </c>
      <c r="S2848">
        <f t="shared" si="134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32"/>
        <v>0</v>
      </c>
      <c r="Q2849" s="14">
        <f t="shared" si="133"/>
        <v>42453.806307870371</v>
      </c>
      <c r="S2849">
        <f t="shared" si="134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32"/>
        <v>23.33</v>
      </c>
      <c r="Q2850" s="14">
        <f t="shared" si="133"/>
        <v>42123.648831018523</v>
      </c>
      <c r="S2850">
        <f t="shared" si="134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32"/>
        <v>5</v>
      </c>
      <c r="Q2851" s="14">
        <f t="shared" si="133"/>
        <v>42453.428240740745</v>
      </c>
      <c r="S2851">
        <f t="shared" si="134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32"/>
        <v>23.92</v>
      </c>
      <c r="Q2852" s="14">
        <f t="shared" si="133"/>
        <v>41858.007071759261</v>
      </c>
      <c r="S2852">
        <f t="shared" si="134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32"/>
        <v>0</v>
      </c>
      <c r="Q2853" s="14">
        <f t="shared" si="133"/>
        <v>42390.002650462964</v>
      </c>
      <c r="S2853">
        <f t="shared" si="134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32"/>
        <v>15.83</v>
      </c>
      <c r="Q2854" s="14">
        <f t="shared" si="133"/>
        <v>41781.045173611114</v>
      </c>
      <c r="S2854">
        <f t="shared" si="134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32"/>
        <v>0</v>
      </c>
      <c r="Q2855" s="14">
        <f t="shared" si="133"/>
        <v>41836.190937499996</v>
      </c>
      <c r="S2855">
        <f t="shared" si="134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32"/>
        <v>29.79</v>
      </c>
      <c r="Q2856" s="14">
        <f t="shared" si="133"/>
        <v>42111.71665509259</v>
      </c>
      <c r="S2856">
        <f t="shared" si="134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32"/>
        <v>60</v>
      </c>
      <c r="Q2857" s="14">
        <f t="shared" si="133"/>
        <v>42370.007766203707</v>
      </c>
      <c r="S2857">
        <f t="shared" si="134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32"/>
        <v>24.33</v>
      </c>
      <c r="Q2858" s="14">
        <f t="shared" si="133"/>
        <v>42165.037581018521</v>
      </c>
      <c r="S2858">
        <f t="shared" si="134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32"/>
        <v>500</v>
      </c>
      <c r="Q2859" s="14">
        <f t="shared" si="133"/>
        <v>42726.920081018514</v>
      </c>
      <c r="S2859">
        <f t="shared" si="134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32"/>
        <v>0</v>
      </c>
      <c r="Q2860" s="14">
        <f t="shared" si="133"/>
        <v>41954.545081018514</v>
      </c>
      <c r="S2860">
        <f t="shared" si="134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32"/>
        <v>35</v>
      </c>
      <c r="Q2861" s="14">
        <f t="shared" si="133"/>
        <v>42233.362314814818</v>
      </c>
      <c r="S2861">
        <f t="shared" si="134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32"/>
        <v>29.56</v>
      </c>
      <c r="Q2862" s="14">
        <f t="shared" si="133"/>
        <v>42480.800648148142</v>
      </c>
      <c r="S2862">
        <f t="shared" si="134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32"/>
        <v>26.67</v>
      </c>
      <c r="Q2863" s="14">
        <f t="shared" si="133"/>
        <v>42257.590833333335</v>
      </c>
      <c r="S2863">
        <f t="shared" si="134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32"/>
        <v>18.329999999999998</v>
      </c>
      <c r="Q2864" s="14">
        <f t="shared" si="133"/>
        <v>41784.789687500001</v>
      </c>
      <c r="S2864">
        <f t="shared" si="134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32"/>
        <v>20</v>
      </c>
      <c r="Q2865" s="14">
        <f t="shared" si="133"/>
        <v>41831.675034722226</v>
      </c>
      <c r="S2865">
        <f t="shared" si="134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32"/>
        <v>13.33</v>
      </c>
      <c r="Q2866" s="14">
        <f t="shared" si="133"/>
        <v>42172.613506944443</v>
      </c>
      <c r="S2866">
        <f t="shared" si="134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32"/>
        <v>0</v>
      </c>
      <c r="Q2867" s="14">
        <f t="shared" si="133"/>
        <v>41950.114108796297</v>
      </c>
      <c r="S2867">
        <f t="shared" si="134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32"/>
        <v>22.5</v>
      </c>
      <c r="Q2868" s="14">
        <f t="shared" si="133"/>
        <v>42627.955104166671</v>
      </c>
      <c r="S2868">
        <f t="shared" si="134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32"/>
        <v>50.4</v>
      </c>
      <c r="Q2869" s="14">
        <f t="shared" si="133"/>
        <v>42531.195277777777</v>
      </c>
      <c r="S2869">
        <f t="shared" si="134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32"/>
        <v>105.03</v>
      </c>
      <c r="Q2870" s="14">
        <f t="shared" si="133"/>
        <v>42618.827013888891</v>
      </c>
      <c r="S2870">
        <f t="shared" si="134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32"/>
        <v>35.4</v>
      </c>
      <c r="Q2871" s="14">
        <f t="shared" si="133"/>
        <v>42540.593530092592</v>
      </c>
      <c r="S2871">
        <f t="shared" si="134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32"/>
        <v>83.33</v>
      </c>
      <c r="Q2872" s="14">
        <f t="shared" si="133"/>
        <v>41746.189409722225</v>
      </c>
      <c r="S2872">
        <f t="shared" si="134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32"/>
        <v>35.92</v>
      </c>
      <c r="Q2873" s="14">
        <f t="shared" si="133"/>
        <v>41974.738576388889</v>
      </c>
      <c r="S2873">
        <f t="shared" si="134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32"/>
        <v>0</v>
      </c>
      <c r="Q2874" s="14">
        <f t="shared" si="133"/>
        <v>42115.11618055556</v>
      </c>
      <c r="S2874">
        <f t="shared" si="134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32"/>
        <v>119.13</v>
      </c>
      <c r="Q2875" s="14">
        <f t="shared" si="133"/>
        <v>42002.817488425921</v>
      </c>
      <c r="S2875">
        <f t="shared" si="134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32"/>
        <v>90.33</v>
      </c>
      <c r="Q2876" s="14">
        <f t="shared" si="133"/>
        <v>42722.84474537037</v>
      </c>
      <c r="S2876">
        <f t="shared" si="134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32"/>
        <v>2.33</v>
      </c>
      <c r="Q2877" s="14">
        <f t="shared" si="133"/>
        <v>42465.128391203703</v>
      </c>
      <c r="S2877">
        <f t="shared" si="134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32"/>
        <v>0</v>
      </c>
      <c r="Q2878" s="14">
        <f t="shared" si="133"/>
        <v>42171.743969907402</v>
      </c>
      <c r="S2878">
        <f t="shared" si="134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32"/>
        <v>108.33</v>
      </c>
      <c r="Q2879" s="14">
        <f t="shared" si="133"/>
        <v>42672.955138888887</v>
      </c>
      <c r="S2879">
        <f t="shared" si="134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32"/>
        <v>15.75</v>
      </c>
      <c r="Q2880" s="14">
        <f t="shared" si="133"/>
        <v>42128.615682870368</v>
      </c>
      <c r="S2880">
        <f t="shared" si="134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32"/>
        <v>29</v>
      </c>
      <c r="Q2881" s="14">
        <f t="shared" si="133"/>
        <v>42359.725243055553</v>
      </c>
      <c r="S2881">
        <f t="shared" si="134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si="132"/>
        <v>96.55</v>
      </c>
      <c r="Q2882" s="14">
        <f t="shared" si="133"/>
        <v>42192.905694444446</v>
      </c>
      <c r="S2882">
        <f t="shared" si="134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ref="P2883:P2946" si="135">IFERROR(ROUND(E2883/L2883,2),0)</f>
        <v>0</v>
      </c>
      <c r="Q2883" s="14">
        <f t="shared" ref="Q2883:Q2946" si="136">(((J2883/60)/60)/24)+DATE(1970,1,1)</f>
        <v>41916.597638888888</v>
      </c>
      <c r="S2883">
        <f t="shared" ref="S2883:S2923" si="137">YEAR(Q2883)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35"/>
        <v>63</v>
      </c>
      <c r="Q2884" s="14">
        <f t="shared" si="136"/>
        <v>42461.596273148149</v>
      </c>
      <c r="S2884">
        <f t="shared" si="137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35"/>
        <v>381.6</v>
      </c>
      <c r="Q2885" s="14">
        <f t="shared" si="136"/>
        <v>42370.90320601852</v>
      </c>
      <c r="S2885">
        <f t="shared" si="137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35"/>
        <v>46.25</v>
      </c>
      <c r="Q2886" s="14">
        <f t="shared" si="136"/>
        <v>41948.727256944447</v>
      </c>
      <c r="S2886">
        <f t="shared" si="137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35"/>
        <v>26</v>
      </c>
      <c r="Q2887" s="14">
        <f t="shared" si="136"/>
        <v>42047.07640046296</v>
      </c>
      <c r="S2887">
        <f t="shared" si="137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35"/>
        <v>10</v>
      </c>
      <c r="Q2888" s="14">
        <f t="shared" si="136"/>
        <v>42261.632916666669</v>
      </c>
      <c r="S2888">
        <f t="shared" si="137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35"/>
        <v>5</v>
      </c>
      <c r="Q2889" s="14">
        <f t="shared" si="136"/>
        <v>41985.427361111113</v>
      </c>
      <c r="S2889">
        <f t="shared" si="137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35"/>
        <v>0</v>
      </c>
      <c r="Q2890" s="14">
        <f t="shared" si="136"/>
        <v>41922.535185185188</v>
      </c>
      <c r="S2890">
        <f t="shared" si="137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35"/>
        <v>81.569999999999993</v>
      </c>
      <c r="Q2891" s="14">
        <f t="shared" si="136"/>
        <v>41850.863252314812</v>
      </c>
      <c r="S2891">
        <f t="shared" si="137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35"/>
        <v>7</v>
      </c>
      <c r="Q2892" s="14">
        <f t="shared" si="136"/>
        <v>41831.742962962962</v>
      </c>
      <c r="S2892">
        <f t="shared" si="137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35"/>
        <v>27.3</v>
      </c>
      <c r="Q2893" s="14">
        <f t="shared" si="136"/>
        <v>42415.883425925931</v>
      </c>
      <c r="S2893">
        <f t="shared" si="137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35"/>
        <v>29.41</v>
      </c>
      <c r="Q2894" s="14">
        <f t="shared" si="136"/>
        <v>41869.714166666665</v>
      </c>
      <c r="S2894">
        <f t="shared" si="137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35"/>
        <v>12.5</v>
      </c>
      <c r="Q2895" s="14">
        <f t="shared" si="136"/>
        <v>41953.773090277777</v>
      </c>
      <c r="S2895">
        <f t="shared" si="137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35"/>
        <v>0</v>
      </c>
      <c r="Q2896" s="14">
        <f t="shared" si="136"/>
        <v>42037.986284722225</v>
      </c>
      <c r="S2896">
        <f t="shared" si="137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35"/>
        <v>5.75</v>
      </c>
      <c r="Q2897" s="14">
        <f t="shared" si="136"/>
        <v>41811.555462962962</v>
      </c>
      <c r="S2897">
        <f t="shared" si="137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35"/>
        <v>52.08</v>
      </c>
      <c r="Q2898" s="14">
        <f t="shared" si="136"/>
        <v>42701.908807870372</v>
      </c>
      <c r="S2898">
        <f t="shared" si="137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35"/>
        <v>183.33</v>
      </c>
      <c r="Q2899" s="14">
        <f t="shared" si="136"/>
        <v>42258.646504629629</v>
      </c>
      <c r="S2899">
        <f t="shared" si="137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35"/>
        <v>26.33</v>
      </c>
      <c r="Q2900" s="14">
        <f t="shared" si="136"/>
        <v>42278.664965277778</v>
      </c>
      <c r="S2900">
        <f t="shared" si="137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35"/>
        <v>0</v>
      </c>
      <c r="Q2901" s="14">
        <f t="shared" si="136"/>
        <v>42515.078217592592</v>
      </c>
      <c r="S2901">
        <f t="shared" si="137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35"/>
        <v>486.43</v>
      </c>
      <c r="Q2902" s="14">
        <f t="shared" si="136"/>
        <v>41830.234166666669</v>
      </c>
      <c r="S2902">
        <f t="shared" si="137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35"/>
        <v>3</v>
      </c>
      <c r="Q2903" s="14">
        <f t="shared" si="136"/>
        <v>41982.904386574075</v>
      </c>
      <c r="S2903">
        <f t="shared" si="137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35"/>
        <v>25</v>
      </c>
      <c r="Q2904" s="14">
        <f t="shared" si="136"/>
        <v>42210.439768518518</v>
      </c>
      <c r="S2904">
        <f t="shared" si="137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35"/>
        <v>9.75</v>
      </c>
      <c r="Q2905" s="14">
        <f t="shared" si="136"/>
        <v>42196.166874999995</v>
      </c>
      <c r="S2905">
        <f t="shared" si="137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35"/>
        <v>18.75</v>
      </c>
      <c r="Q2906" s="14">
        <f t="shared" si="136"/>
        <v>41940.967951388891</v>
      </c>
      <c r="S2906">
        <f t="shared" si="137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35"/>
        <v>36.590000000000003</v>
      </c>
      <c r="Q2907" s="14">
        <f t="shared" si="136"/>
        <v>42606.056863425925</v>
      </c>
      <c r="S2907">
        <f t="shared" si="137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35"/>
        <v>80.709999999999994</v>
      </c>
      <c r="Q2908" s="14">
        <f t="shared" si="136"/>
        <v>42199.648912037039</v>
      </c>
      <c r="S2908">
        <f t="shared" si="137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35"/>
        <v>1</v>
      </c>
      <c r="Q2909" s="14">
        <f t="shared" si="136"/>
        <v>42444.877743055549</v>
      </c>
      <c r="S2909">
        <f t="shared" si="137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35"/>
        <v>52.8</v>
      </c>
      <c r="Q2910" s="14">
        <f t="shared" si="136"/>
        <v>42499.731701388882</v>
      </c>
      <c r="S2910">
        <f t="shared" si="137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35"/>
        <v>20</v>
      </c>
      <c r="Q2911" s="14">
        <f t="shared" si="136"/>
        <v>41929.266215277778</v>
      </c>
      <c r="S2911">
        <f t="shared" si="137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35"/>
        <v>1</v>
      </c>
      <c r="Q2912" s="14">
        <f t="shared" si="136"/>
        <v>42107.841284722221</v>
      </c>
      <c r="S2912">
        <f t="shared" si="137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35"/>
        <v>46.93</v>
      </c>
      <c r="Q2913" s="14">
        <f t="shared" si="136"/>
        <v>42142.768819444449</v>
      </c>
      <c r="S2913">
        <f t="shared" si="137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35"/>
        <v>78.08</v>
      </c>
      <c r="Q2914" s="14">
        <f t="shared" si="136"/>
        <v>42354.131643518514</v>
      </c>
      <c r="S2914">
        <f t="shared" si="137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35"/>
        <v>1</v>
      </c>
      <c r="Q2915" s="14">
        <f t="shared" si="136"/>
        <v>41828.922905092593</v>
      </c>
      <c r="S2915">
        <f t="shared" si="137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35"/>
        <v>1</v>
      </c>
      <c r="Q2916" s="14">
        <f t="shared" si="136"/>
        <v>42017.907337962963</v>
      </c>
      <c r="S2916">
        <f t="shared" si="137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35"/>
        <v>203.67</v>
      </c>
      <c r="Q2917" s="14">
        <f t="shared" si="136"/>
        <v>42415.398032407407</v>
      </c>
      <c r="S2917">
        <f t="shared" si="137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35"/>
        <v>20.71</v>
      </c>
      <c r="Q2918" s="14">
        <f t="shared" si="136"/>
        <v>41755.476724537039</v>
      </c>
      <c r="S2918">
        <f t="shared" si="137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35"/>
        <v>48.56</v>
      </c>
      <c r="Q2919" s="14">
        <f t="shared" si="136"/>
        <v>42245.234340277777</v>
      </c>
      <c r="S2919">
        <f t="shared" si="137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35"/>
        <v>68.099999999999994</v>
      </c>
      <c r="Q2920" s="14">
        <f t="shared" si="136"/>
        <v>42278.629710648151</v>
      </c>
      <c r="S2920">
        <f t="shared" si="137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35"/>
        <v>8.5</v>
      </c>
      <c r="Q2921" s="14">
        <f t="shared" si="136"/>
        <v>41826.61954861111</v>
      </c>
      <c r="S2921">
        <f t="shared" si="137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35"/>
        <v>51.62</v>
      </c>
      <c r="Q2922" s="14">
        <f t="shared" si="136"/>
        <v>42058.792476851857</v>
      </c>
      <c r="S2922">
        <f t="shared" si="137"/>
        <v>2015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35"/>
        <v>43</v>
      </c>
      <c r="Q2923" s="14">
        <f t="shared" si="136"/>
        <v>41877.886620370373</v>
      </c>
      <c r="S2923">
        <f t="shared" si="137"/>
        <v>2014</v>
      </c>
    </row>
    <row r="2924" spans="1:19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35"/>
        <v>83.33</v>
      </c>
      <c r="Q2924" s="14">
        <f t="shared" si="136"/>
        <v>42097.874155092592</v>
      </c>
      <c r="S2924">
        <f>YEAR(Q2924)</f>
        <v>2015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35"/>
        <v>30</v>
      </c>
      <c r="Q2925" s="14">
        <f t="shared" si="136"/>
        <v>42013.15253472222</v>
      </c>
    </row>
    <row r="2926" spans="1:19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35"/>
        <v>175.51</v>
      </c>
      <c r="Q2926" s="14">
        <f t="shared" si="136"/>
        <v>42103.556828703702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35"/>
        <v>231.66</v>
      </c>
      <c r="Q2927" s="14">
        <f t="shared" si="136"/>
        <v>41863.584120370368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35"/>
        <v>75</v>
      </c>
      <c r="Q2928" s="14">
        <f t="shared" si="136"/>
        <v>42044.765960648147</v>
      </c>
    </row>
    <row r="2929" spans="1:17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35"/>
        <v>112.14</v>
      </c>
      <c r="Q2929" s="14">
        <f t="shared" si="136"/>
        <v>41806.669317129628</v>
      </c>
    </row>
    <row r="2930" spans="1:17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35"/>
        <v>41.67</v>
      </c>
      <c r="Q2930" s="14">
        <f t="shared" si="136"/>
        <v>42403.998217592598</v>
      </c>
    </row>
    <row r="2931" spans="1:17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35"/>
        <v>255.17</v>
      </c>
      <c r="Q2931" s="14">
        <f t="shared" si="136"/>
        <v>41754.564328703702</v>
      </c>
    </row>
    <row r="2932" spans="1:17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35"/>
        <v>162.77000000000001</v>
      </c>
      <c r="Q2932" s="14">
        <f t="shared" si="136"/>
        <v>42101.584074074075</v>
      </c>
    </row>
    <row r="2933" spans="1:17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35"/>
        <v>88.33</v>
      </c>
      <c r="Q2933" s="14">
        <f t="shared" si="136"/>
        <v>41872.291238425925</v>
      </c>
    </row>
    <row r="2934" spans="1:17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35"/>
        <v>85.74</v>
      </c>
      <c r="Q2934" s="14">
        <f t="shared" si="136"/>
        <v>42025.164780092593</v>
      </c>
    </row>
    <row r="2935" spans="1:17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35"/>
        <v>47.57</v>
      </c>
      <c r="Q2935" s="14">
        <f t="shared" si="136"/>
        <v>42495.956631944442</v>
      </c>
    </row>
    <row r="2936" spans="1:17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35"/>
        <v>72.97</v>
      </c>
      <c r="Q2936" s="14">
        <f t="shared" si="136"/>
        <v>41775.636157407411</v>
      </c>
    </row>
    <row r="2937" spans="1:17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35"/>
        <v>90.54</v>
      </c>
      <c r="Q2937" s="14">
        <f t="shared" si="136"/>
        <v>42553.583425925928</v>
      </c>
    </row>
    <row r="2938" spans="1:17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35"/>
        <v>37.65</v>
      </c>
      <c r="Q2938" s="14">
        <f t="shared" si="136"/>
        <v>41912.650729166664</v>
      </c>
    </row>
    <row r="2939" spans="1:17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35"/>
        <v>36.36</v>
      </c>
      <c r="Q2939" s="14">
        <f t="shared" si="136"/>
        <v>41803.457326388889</v>
      </c>
    </row>
    <row r="2940" spans="1:17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35"/>
        <v>126.72</v>
      </c>
      <c r="Q2940" s="14">
        <f t="shared" si="136"/>
        <v>42004.703865740739</v>
      </c>
    </row>
    <row r="2941" spans="1:17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35"/>
        <v>329.2</v>
      </c>
      <c r="Q2941" s="14">
        <f t="shared" si="136"/>
        <v>41845.809166666666</v>
      </c>
    </row>
    <row r="2942" spans="1:17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35"/>
        <v>81.239999999999995</v>
      </c>
      <c r="Q2942" s="14">
        <f t="shared" si="136"/>
        <v>41982.773356481484</v>
      </c>
    </row>
    <row r="2943" spans="1:17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35"/>
        <v>1</v>
      </c>
      <c r="Q2943" s="14">
        <f t="shared" si="136"/>
        <v>42034.960127314815</v>
      </c>
    </row>
    <row r="2944" spans="1:17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35"/>
        <v>202.23</v>
      </c>
      <c r="Q2944" s="14">
        <f t="shared" si="136"/>
        <v>42334.803923611107</v>
      </c>
    </row>
    <row r="2945" spans="1:17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35"/>
        <v>0</v>
      </c>
      <c r="Q2945" s="14">
        <f t="shared" si="136"/>
        <v>42077.129398148143</v>
      </c>
    </row>
    <row r="2946" spans="1:17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si="135"/>
        <v>100</v>
      </c>
      <c r="Q2946" s="14">
        <f t="shared" si="136"/>
        <v>42132.9143287037</v>
      </c>
    </row>
    <row r="2947" spans="1:17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ref="P2947:P3010" si="138">IFERROR(ROUND(E2947/L2947,2),0)</f>
        <v>0</v>
      </c>
      <c r="Q2947" s="14">
        <f t="shared" ref="Q2947:Q3010" si="139">(((J2947/60)/60)/24)+DATE(1970,1,1)</f>
        <v>42118.139583333337</v>
      </c>
    </row>
    <row r="2948" spans="1:17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38"/>
        <v>1</v>
      </c>
      <c r="Q2948" s="14">
        <f t="shared" si="139"/>
        <v>42567.531157407408</v>
      </c>
    </row>
    <row r="2949" spans="1:17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38"/>
        <v>82.46</v>
      </c>
      <c r="Q2949" s="14">
        <f t="shared" si="139"/>
        <v>42649.562118055561</v>
      </c>
    </row>
    <row r="2950" spans="1:17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38"/>
        <v>2.67</v>
      </c>
      <c r="Q2950" s="14">
        <f t="shared" si="139"/>
        <v>42097.649224537032</v>
      </c>
    </row>
    <row r="2951" spans="1:17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38"/>
        <v>12.5</v>
      </c>
      <c r="Q2951" s="14">
        <f t="shared" si="139"/>
        <v>42297.823113425926</v>
      </c>
    </row>
    <row r="2952" spans="1:17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38"/>
        <v>0</v>
      </c>
      <c r="Q2952" s="14">
        <f t="shared" si="139"/>
        <v>42362.36518518519</v>
      </c>
    </row>
    <row r="2953" spans="1:17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38"/>
        <v>18.899999999999999</v>
      </c>
      <c r="Q2953" s="14">
        <f t="shared" si="139"/>
        <v>41872.802928240737</v>
      </c>
    </row>
    <row r="2954" spans="1:17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38"/>
        <v>200.63</v>
      </c>
      <c r="Q2954" s="14">
        <f t="shared" si="139"/>
        <v>42628.690266203703</v>
      </c>
    </row>
    <row r="2955" spans="1:17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38"/>
        <v>201.67</v>
      </c>
      <c r="Q2955" s="14">
        <f t="shared" si="139"/>
        <v>42255.791909722218</v>
      </c>
    </row>
    <row r="2956" spans="1:17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38"/>
        <v>0</v>
      </c>
      <c r="Q2956" s="14">
        <f t="shared" si="139"/>
        <v>42790.583368055552</v>
      </c>
    </row>
    <row r="2957" spans="1:17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38"/>
        <v>65</v>
      </c>
      <c r="Q2957" s="14">
        <f t="shared" si="139"/>
        <v>42141.741307870368</v>
      </c>
    </row>
    <row r="2958" spans="1:17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38"/>
        <v>66.099999999999994</v>
      </c>
      <c r="Q2958" s="14">
        <f t="shared" si="139"/>
        <v>42464.958912037036</v>
      </c>
    </row>
    <row r="2959" spans="1:17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38"/>
        <v>93.33</v>
      </c>
      <c r="Q2959" s="14">
        <f t="shared" si="139"/>
        <v>42031.011249999996</v>
      </c>
    </row>
    <row r="2960" spans="1:17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38"/>
        <v>0</v>
      </c>
      <c r="Q2960" s="14">
        <f t="shared" si="139"/>
        <v>42438.779131944444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38"/>
        <v>0</v>
      </c>
      <c r="Q2961" s="14">
        <f t="shared" si="139"/>
        <v>42498.008391203708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38"/>
        <v>0</v>
      </c>
      <c r="Q2962" s="14">
        <f t="shared" si="139"/>
        <v>41863.757210648146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38"/>
        <v>50.75</v>
      </c>
      <c r="Q2963" s="14">
        <f t="shared" si="139"/>
        <v>42061.212488425925</v>
      </c>
      <c r="S2963">
        <f t="shared" ref="S2963:S2982" si="140">YEAR(Q2963)</f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38"/>
        <v>60.9</v>
      </c>
      <c r="Q2964" s="14">
        <f t="shared" si="139"/>
        <v>42036.24428240741</v>
      </c>
      <c r="S2964">
        <f t="shared" si="140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38"/>
        <v>109.03</v>
      </c>
      <c r="Q2965" s="14">
        <f t="shared" si="139"/>
        <v>42157.470185185186</v>
      </c>
      <c r="S2965">
        <f t="shared" si="140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38"/>
        <v>25.69</v>
      </c>
      <c r="Q2966" s="14">
        <f t="shared" si="139"/>
        <v>41827.909942129627</v>
      </c>
      <c r="S2966">
        <f t="shared" si="140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38"/>
        <v>41.92</v>
      </c>
      <c r="Q2967" s="14">
        <f t="shared" si="139"/>
        <v>42162.729548611111</v>
      </c>
      <c r="S2967">
        <f t="shared" si="140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38"/>
        <v>88.77</v>
      </c>
      <c r="Q2968" s="14">
        <f t="shared" si="139"/>
        <v>42233.738564814819</v>
      </c>
      <c r="S2968">
        <f t="shared" si="140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38"/>
        <v>80.23</v>
      </c>
      <c r="Q2969" s="14">
        <f t="shared" si="139"/>
        <v>42042.197824074072</v>
      </c>
      <c r="S2969">
        <f t="shared" si="140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38"/>
        <v>78.94</v>
      </c>
      <c r="Q2970" s="14">
        <f t="shared" si="139"/>
        <v>42585.523842592593</v>
      </c>
      <c r="S2970">
        <f t="shared" si="140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38"/>
        <v>95.59</v>
      </c>
      <c r="Q2971" s="14">
        <f t="shared" si="139"/>
        <v>42097.786493055552</v>
      </c>
      <c r="S2971">
        <f t="shared" si="140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38"/>
        <v>69.89</v>
      </c>
      <c r="Q2972" s="14">
        <f t="shared" si="139"/>
        <v>41808.669571759259</v>
      </c>
      <c r="S2972">
        <f t="shared" si="140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38"/>
        <v>74.53</v>
      </c>
      <c r="Q2973" s="14">
        <f t="shared" si="139"/>
        <v>41852.658310185187</v>
      </c>
      <c r="S2973">
        <f t="shared" si="140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38"/>
        <v>123.94</v>
      </c>
      <c r="Q2974" s="14">
        <f t="shared" si="139"/>
        <v>42694.110185185185</v>
      </c>
      <c r="S2974">
        <f t="shared" si="140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38"/>
        <v>264.85000000000002</v>
      </c>
      <c r="Q2975" s="14">
        <f t="shared" si="139"/>
        <v>42341.818379629629</v>
      </c>
      <c r="S2975">
        <f t="shared" si="140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38"/>
        <v>58.62</v>
      </c>
      <c r="Q2976" s="14">
        <f t="shared" si="139"/>
        <v>41880.061006944445</v>
      </c>
      <c r="S2976">
        <f t="shared" si="140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38"/>
        <v>70.88</v>
      </c>
      <c r="Q2977" s="14">
        <f t="shared" si="139"/>
        <v>41941.683865740742</v>
      </c>
      <c r="S2977">
        <f t="shared" si="140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38"/>
        <v>8.57</v>
      </c>
      <c r="Q2978" s="14">
        <f t="shared" si="139"/>
        <v>42425.730671296296</v>
      </c>
      <c r="S2978">
        <f t="shared" si="140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38"/>
        <v>113.57</v>
      </c>
      <c r="Q2979" s="14">
        <f t="shared" si="139"/>
        <v>42026.88118055556</v>
      </c>
      <c r="S2979">
        <f t="shared" si="140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38"/>
        <v>60.69</v>
      </c>
      <c r="Q2980" s="14">
        <f t="shared" si="139"/>
        <v>41922.640590277777</v>
      </c>
      <c r="S2980">
        <f t="shared" si="140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38"/>
        <v>110.22</v>
      </c>
      <c r="Q2981" s="14">
        <f t="shared" si="139"/>
        <v>41993.824340277773</v>
      </c>
      <c r="S2981">
        <f t="shared" si="140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38"/>
        <v>136.46</v>
      </c>
      <c r="Q2982" s="14">
        <f t="shared" si="139"/>
        <v>42219.915856481486</v>
      </c>
      <c r="S2982">
        <f t="shared" si="140"/>
        <v>2015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38"/>
        <v>53.16</v>
      </c>
      <c r="Q2983" s="14">
        <f t="shared" si="139"/>
        <v>42225.559675925921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38"/>
        <v>86.49</v>
      </c>
      <c r="Q2984" s="14">
        <f t="shared" si="139"/>
        <v>42381.686840277776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38"/>
        <v>155.24</v>
      </c>
      <c r="Q2985" s="14">
        <f t="shared" si="139"/>
        <v>41894.632361111115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38"/>
        <v>115.08</v>
      </c>
      <c r="Q2986" s="14">
        <f t="shared" si="139"/>
        <v>42576.278715277775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38"/>
        <v>109.59</v>
      </c>
      <c r="Q2987" s="14">
        <f t="shared" si="139"/>
        <v>42654.973703703698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38"/>
        <v>45.21</v>
      </c>
      <c r="Q2988" s="14">
        <f t="shared" si="139"/>
        <v>42431.500069444446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38"/>
        <v>104.15</v>
      </c>
      <c r="Q2989" s="14">
        <f t="shared" si="139"/>
        <v>42627.307303240741</v>
      </c>
    </row>
    <row r="2990" spans="1:19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38"/>
        <v>35.71</v>
      </c>
      <c r="Q2990" s="14">
        <f t="shared" si="139"/>
        <v>42511.362048611118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38"/>
        <v>97</v>
      </c>
      <c r="Q2991" s="14">
        <f t="shared" si="139"/>
        <v>42337.02039351852</v>
      </c>
    </row>
    <row r="2992" spans="1:19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38"/>
        <v>370.37</v>
      </c>
      <c r="Q2992" s="14">
        <f t="shared" si="139"/>
        <v>42341.57430555555</v>
      </c>
    </row>
    <row r="2993" spans="1:17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38"/>
        <v>94.41</v>
      </c>
      <c r="Q2993" s="14">
        <f t="shared" si="139"/>
        <v>42740.837152777778</v>
      </c>
    </row>
    <row r="2994" spans="1:17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38"/>
        <v>48.98</v>
      </c>
      <c r="Q2994" s="14">
        <f t="shared" si="139"/>
        <v>42622.767476851848</v>
      </c>
    </row>
    <row r="2995" spans="1:17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38"/>
        <v>45.59</v>
      </c>
      <c r="Q2995" s="14">
        <f t="shared" si="139"/>
        <v>42390.838738425926</v>
      </c>
    </row>
    <row r="2996" spans="1:17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38"/>
        <v>23.28</v>
      </c>
      <c r="Q2996" s="14">
        <f t="shared" si="139"/>
        <v>41885.478842592594</v>
      </c>
    </row>
    <row r="2997" spans="1:17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38"/>
        <v>63.23</v>
      </c>
      <c r="Q2997" s="14">
        <f t="shared" si="139"/>
        <v>42724.665173611109</v>
      </c>
    </row>
    <row r="2998" spans="1:17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38"/>
        <v>153.52000000000001</v>
      </c>
      <c r="Q2998" s="14">
        <f t="shared" si="139"/>
        <v>42090.912500000006</v>
      </c>
    </row>
    <row r="2999" spans="1:17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38"/>
        <v>90.2</v>
      </c>
      <c r="Q2999" s="14">
        <f t="shared" si="139"/>
        <v>42775.733715277776</v>
      </c>
    </row>
    <row r="3000" spans="1:17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38"/>
        <v>118.97</v>
      </c>
      <c r="Q3000" s="14">
        <f t="shared" si="139"/>
        <v>41778.193622685183</v>
      </c>
    </row>
    <row r="3001" spans="1:17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38"/>
        <v>80.25</v>
      </c>
      <c r="Q3001" s="14">
        <f t="shared" si="139"/>
        <v>42780.740277777775</v>
      </c>
    </row>
    <row r="3002" spans="1:17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38"/>
        <v>62.5</v>
      </c>
      <c r="Q3002" s="14">
        <f t="shared" si="139"/>
        <v>42752.827199074076</v>
      </c>
    </row>
    <row r="3003" spans="1:17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38"/>
        <v>131.38</v>
      </c>
      <c r="Q3003" s="14">
        <f t="shared" si="139"/>
        <v>42534.895625000005</v>
      </c>
    </row>
    <row r="3004" spans="1:17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38"/>
        <v>73.03</v>
      </c>
      <c r="Q3004" s="14">
        <f t="shared" si="139"/>
        <v>41239.83625</v>
      </c>
    </row>
    <row r="3005" spans="1:17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38"/>
        <v>178.53</v>
      </c>
      <c r="Q3005" s="14">
        <f t="shared" si="139"/>
        <v>42398.849259259259</v>
      </c>
    </row>
    <row r="3006" spans="1:17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38"/>
        <v>162.91</v>
      </c>
      <c r="Q3006" s="14">
        <f t="shared" si="139"/>
        <v>41928.881064814814</v>
      </c>
    </row>
    <row r="3007" spans="1:17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38"/>
        <v>108.24</v>
      </c>
      <c r="Q3007" s="14">
        <f t="shared" si="139"/>
        <v>41888.674826388888</v>
      </c>
    </row>
    <row r="3008" spans="1:17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38"/>
        <v>88.87</v>
      </c>
      <c r="Q3008" s="14">
        <f t="shared" si="139"/>
        <v>41957.756840277783</v>
      </c>
    </row>
    <row r="3009" spans="1:17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38"/>
        <v>54</v>
      </c>
      <c r="Q3009" s="14">
        <f t="shared" si="139"/>
        <v>42098.216238425928</v>
      </c>
    </row>
    <row r="3010" spans="1:17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si="138"/>
        <v>116.73</v>
      </c>
      <c r="Q3010" s="14">
        <f t="shared" si="139"/>
        <v>42360.212025462963</v>
      </c>
    </row>
    <row r="3011" spans="1:17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ref="P3011:P3074" si="141">IFERROR(ROUND(E3011/L3011,2),0)</f>
        <v>233.9</v>
      </c>
      <c r="Q3011" s="14">
        <f t="shared" ref="Q3011:Q3074" si="142">(((J3011/60)/60)/24)+DATE(1970,1,1)</f>
        <v>41939.569907407407</v>
      </c>
    </row>
    <row r="3012" spans="1:17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41"/>
        <v>158</v>
      </c>
      <c r="Q3012" s="14">
        <f t="shared" si="142"/>
        <v>41996.832395833335</v>
      </c>
    </row>
    <row r="3013" spans="1:17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41"/>
        <v>14.84</v>
      </c>
      <c r="Q3013" s="14">
        <f t="shared" si="142"/>
        <v>42334.468935185185</v>
      </c>
    </row>
    <row r="3014" spans="1:17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41"/>
        <v>85.18</v>
      </c>
      <c r="Q3014" s="14">
        <f t="shared" si="142"/>
        <v>42024.702893518523</v>
      </c>
    </row>
    <row r="3015" spans="1:17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41"/>
        <v>146.69</v>
      </c>
      <c r="Q3015" s="14">
        <f t="shared" si="142"/>
        <v>42146.836215277777</v>
      </c>
    </row>
    <row r="3016" spans="1:17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41"/>
        <v>50.76</v>
      </c>
      <c r="Q3016" s="14">
        <f t="shared" si="142"/>
        <v>41920.123611111114</v>
      </c>
    </row>
    <row r="3017" spans="1:17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41"/>
        <v>87.7</v>
      </c>
      <c r="Q3017" s="14">
        <f t="shared" si="142"/>
        <v>41785.72729166667</v>
      </c>
    </row>
    <row r="3018" spans="1:17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41"/>
        <v>242.28</v>
      </c>
      <c r="Q3018" s="14">
        <f t="shared" si="142"/>
        <v>41778.548055555555</v>
      </c>
    </row>
    <row r="3019" spans="1:17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41"/>
        <v>146.44999999999999</v>
      </c>
      <c r="Q3019" s="14">
        <f t="shared" si="142"/>
        <v>41841.850034722222</v>
      </c>
    </row>
    <row r="3020" spans="1:17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41"/>
        <v>103.17</v>
      </c>
      <c r="Q3020" s="14">
        <f t="shared" si="142"/>
        <v>42163.29833333334</v>
      </c>
    </row>
    <row r="3021" spans="1:17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41"/>
        <v>80.459999999999994</v>
      </c>
      <c r="Q3021" s="14">
        <f t="shared" si="142"/>
        <v>41758.833564814813</v>
      </c>
    </row>
    <row r="3022" spans="1:17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41"/>
        <v>234.67</v>
      </c>
      <c r="Q3022" s="14">
        <f t="shared" si="142"/>
        <v>42170.846446759257</v>
      </c>
    </row>
    <row r="3023" spans="1:17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41"/>
        <v>50.69</v>
      </c>
      <c r="Q3023" s="14">
        <f t="shared" si="142"/>
        <v>42660.618854166663</v>
      </c>
    </row>
    <row r="3024" spans="1:17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41"/>
        <v>162.71</v>
      </c>
      <c r="Q3024" s="14">
        <f t="shared" si="142"/>
        <v>42564.95380787037</v>
      </c>
    </row>
    <row r="3025" spans="1:17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41"/>
        <v>120.17</v>
      </c>
      <c r="Q3025" s="14">
        <f t="shared" si="142"/>
        <v>42121.675763888896</v>
      </c>
    </row>
    <row r="3026" spans="1:17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41"/>
        <v>67.7</v>
      </c>
      <c r="Q3026" s="14">
        <f t="shared" si="142"/>
        <v>41158.993923611109</v>
      </c>
    </row>
    <row r="3027" spans="1:17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41"/>
        <v>52.1</v>
      </c>
      <c r="Q3027" s="14">
        <f t="shared" si="142"/>
        <v>41761.509409722225</v>
      </c>
    </row>
    <row r="3028" spans="1:17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41"/>
        <v>51.6</v>
      </c>
      <c r="Q3028" s="14">
        <f t="shared" si="142"/>
        <v>42783.459398148145</v>
      </c>
    </row>
    <row r="3029" spans="1:17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41"/>
        <v>164.3</v>
      </c>
      <c r="Q3029" s="14">
        <f t="shared" si="142"/>
        <v>42053.704293981486</v>
      </c>
    </row>
    <row r="3030" spans="1:17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41"/>
        <v>84.86</v>
      </c>
      <c r="Q3030" s="14">
        <f t="shared" si="142"/>
        <v>42567.264178240745</v>
      </c>
    </row>
    <row r="3031" spans="1:17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41"/>
        <v>94.55</v>
      </c>
      <c r="Q3031" s="14">
        <f t="shared" si="142"/>
        <v>41932.708877314813</v>
      </c>
    </row>
    <row r="3032" spans="1:17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41"/>
        <v>45.54</v>
      </c>
      <c r="Q3032" s="14">
        <f t="shared" si="142"/>
        <v>42233.747349537036</v>
      </c>
    </row>
    <row r="3033" spans="1:17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41"/>
        <v>51.72</v>
      </c>
      <c r="Q3033" s="14">
        <f t="shared" si="142"/>
        <v>42597.882488425923</v>
      </c>
    </row>
    <row r="3034" spans="1:17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41"/>
        <v>50.88</v>
      </c>
      <c r="Q3034" s="14">
        <f t="shared" si="142"/>
        <v>42228.044664351852</v>
      </c>
    </row>
    <row r="3035" spans="1:17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41"/>
        <v>191.13</v>
      </c>
      <c r="Q3035" s="14">
        <f t="shared" si="142"/>
        <v>42570.110243055555</v>
      </c>
    </row>
    <row r="3036" spans="1:17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41"/>
        <v>89.31</v>
      </c>
      <c r="Q3036" s="14">
        <f t="shared" si="142"/>
        <v>42644.535358796296</v>
      </c>
    </row>
    <row r="3037" spans="1:17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41"/>
        <v>88.59</v>
      </c>
      <c r="Q3037" s="14">
        <f t="shared" si="142"/>
        <v>41368.560289351852</v>
      </c>
    </row>
    <row r="3038" spans="1:17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41"/>
        <v>96.3</v>
      </c>
      <c r="Q3038" s="14">
        <f t="shared" si="142"/>
        <v>41466.785231481481</v>
      </c>
    </row>
    <row r="3039" spans="1:17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41"/>
        <v>33.31</v>
      </c>
      <c r="Q3039" s="14">
        <f t="shared" si="142"/>
        <v>40378.893206018518</v>
      </c>
    </row>
    <row r="3040" spans="1:17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41"/>
        <v>37.22</v>
      </c>
      <c r="Q3040" s="14">
        <f t="shared" si="142"/>
        <v>42373.252280092594</v>
      </c>
    </row>
    <row r="3041" spans="1:17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41"/>
        <v>92.13</v>
      </c>
      <c r="Q3041" s="14">
        <f t="shared" si="142"/>
        <v>41610.794421296298</v>
      </c>
    </row>
    <row r="3042" spans="1:17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41"/>
        <v>76.790000000000006</v>
      </c>
      <c r="Q3042" s="14">
        <f t="shared" si="142"/>
        <v>42177.791909722218</v>
      </c>
    </row>
    <row r="3043" spans="1:17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41"/>
        <v>96.53</v>
      </c>
      <c r="Q3043" s="14">
        <f t="shared" si="142"/>
        <v>42359.868611111116</v>
      </c>
    </row>
    <row r="3044" spans="1:17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41"/>
        <v>51.89</v>
      </c>
      <c r="Q3044" s="14">
        <f t="shared" si="142"/>
        <v>42253.688043981485</v>
      </c>
    </row>
    <row r="3045" spans="1:17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41"/>
        <v>128.91</v>
      </c>
      <c r="Q3045" s="14">
        <f t="shared" si="142"/>
        <v>42083.070590277777</v>
      </c>
    </row>
    <row r="3046" spans="1:17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41"/>
        <v>84.11</v>
      </c>
      <c r="Q3046" s="14">
        <f t="shared" si="142"/>
        <v>42387.7268287037</v>
      </c>
    </row>
    <row r="3047" spans="1:17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41"/>
        <v>82.94</v>
      </c>
      <c r="Q3047" s="14">
        <f t="shared" si="142"/>
        <v>41843.155729166669</v>
      </c>
    </row>
    <row r="3048" spans="1:17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41"/>
        <v>259.95</v>
      </c>
      <c r="Q3048" s="14">
        <f t="shared" si="142"/>
        <v>41862.803078703706</v>
      </c>
    </row>
    <row r="3049" spans="1:17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41"/>
        <v>37.25</v>
      </c>
      <c r="Q3049" s="14">
        <f t="shared" si="142"/>
        <v>42443.989050925928</v>
      </c>
    </row>
    <row r="3050" spans="1:17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41"/>
        <v>177.02</v>
      </c>
      <c r="Q3050" s="14">
        <f t="shared" si="142"/>
        <v>41975.901180555549</v>
      </c>
    </row>
    <row r="3051" spans="1:17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41"/>
        <v>74.069999999999993</v>
      </c>
      <c r="Q3051" s="14">
        <f t="shared" si="142"/>
        <v>42139.014525462961</v>
      </c>
    </row>
    <row r="3052" spans="1:17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41"/>
        <v>70.67</v>
      </c>
      <c r="Q3052" s="14">
        <f t="shared" si="142"/>
        <v>42465.16851851852</v>
      </c>
    </row>
    <row r="3053" spans="1:17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41"/>
        <v>23.63</v>
      </c>
      <c r="Q3053" s="14">
        <f t="shared" si="142"/>
        <v>42744.416030092587</v>
      </c>
    </row>
    <row r="3054" spans="1:17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41"/>
        <v>37.5</v>
      </c>
      <c r="Q3054" s="14">
        <f t="shared" si="142"/>
        <v>42122.670069444444</v>
      </c>
    </row>
    <row r="3055" spans="1:17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41"/>
        <v>13.33</v>
      </c>
      <c r="Q3055" s="14">
        <f t="shared" si="142"/>
        <v>41862.761724537035</v>
      </c>
    </row>
    <row r="3056" spans="1:17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41"/>
        <v>0</v>
      </c>
      <c r="Q3056" s="14">
        <f t="shared" si="142"/>
        <v>42027.832800925928</v>
      </c>
    </row>
    <row r="3057" spans="1:17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41"/>
        <v>1</v>
      </c>
      <c r="Q3057" s="14">
        <f t="shared" si="142"/>
        <v>41953.95821759259</v>
      </c>
    </row>
    <row r="3058" spans="1:17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41"/>
        <v>0</v>
      </c>
      <c r="Q3058" s="14">
        <f t="shared" si="142"/>
        <v>41851.636388888888</v>
      </c>
    </row>
    <row r="3059" spans="1:17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41"/>
        <v>0</v>
      </c>
      <c r="Q3059" s="14">
        <f t="shared" si="142"/>
        <v>42433.650590277779</v>
      </c>
    </row>
    <row r="3060" spans="1:17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41"/>
        <v>1</v>
      </c>
      <c r="Q3060" s="14">
        <f t="shared" si="142"/>
        <v>42460.374305555553</v>
      </c>
    </row>
    <row r="3061" spans="1:17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41"/>
        <v>41</v>
      </c>
      <c r="Q3061" s="14">
        <f t="shared" si="142"/>
        <v>41829.935717592591</v>
      </c>
    </row>
    <row r="3062" spans="1:17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41"/>
        <v>55.83</v>
      </c>
      <c r="Q3062" s="14">
        <f t="shared" si="142"/>
        <v>42245.274699074071</v>
      </c>
    </row>
    <row r="3063" spans="1:17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41"/>
        <v>0</v>
      </c>
      <c r="Q3063" s="14">
        <f t="shared" si="142"/>
        <v>41834.784120370372</v>
      </c>
    </row>
    <row r="3064" spans="1:17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41"/>
        <v>99.76</v>
      </c>
      <c r="Q3064" s="14">
        <f t="shared" si="142"/>
        <v>42248.535787037035</v>
      </c>
    </row>
    <row r="3065" spans="1:17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41"/>
        <v>25.52</v>
      </c>
      <c r="Q3065" s="14">
        <f t="shared" si="142"/>
        <v>42630.922893518517</v>
      </c>
    </row>
    <row r="3066" spans="1:17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41"/>
        <v>117.65</v>
      </c>
      <c r="Q3066" s="14">
        <f t="shared" si="142"/>
        <v>42299.130162037036</v>
      </c>
    </row>
    <row r="3067" spans="1:17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41"/>
        <v>5</v>
      </c>
      <c r="Q3067" s="14">
        <f t="shared" si="142"/>
        <v>41825.055231481485</v>
      </c>
    </row>
    <row r="3068" spans="1:17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41"/>
        <v>2796.67</v>
      </c>
      <c r="Q3068" s="14">
        <f t="shared" si="142"/>
        <v>42531.228437500002</v>
      </c>
    </row>
    <row r="3069" spans="1:17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41"/>
        <v>200</v>
      </c>
      <c r="Q3069" s="14">
        <f t="shared" si="142"/>
        <v>42226.938414351855</v>
      </c>
    </row>
    <row r="3070" spans="1:17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41"/>
        <v>87.5</v>
      </c>
      <c r="Q3070" s="14">
        <f t="shared" si="142"/>
        <v>42263.691574074073</v>
      </c>
    </row>
    <row r="3071" spans="1:17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41"/>
        <v>20.14</v>
      </c>
      <c r="Q3071" s="14">
        <f t="shared" si="142"/>
        <v>41957.833726851852</v>
      </c>
    </row>
    <row r="3072" spans="1:17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41"/>
        <v>20.88</v>
      </c>
      <c r="Q3072" s="14">
        <f t="shared" si="142"/>
        <v>42690.733437499999</v>
      </c>
    </row>
    <row r="3073" spans="1:17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41"/>
        <v>61.31</v>
      </c>
      <c r="Q3073" s="14">
        <f t="shared" si="142"/>
        <v>42097.732418981483</v>
      </c>
    </row>
    <row r="3074" spans="1:17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si="141"/>
        <v>1</v>
      </c>
      <c r="Q3074" s="14">
        <f t="shared" si="142"/>
        <v>42658.690532407403</v>
      </c>
    </row>
    <row r="3075" spans="1:17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ref="P3075:P3138" si="143">IFERROR(ROUND(E3075/L3075,2),0)</f>
        <v>92.14</v>
      </c>
      <c r="Q3075" s="14">
        <f t="shared" ref="Q3075:Q3138" si="144">(((J3075/60)/60)/24)+DATE(1970,1,1)</f>
        <v>42111.684027777781</v>
      </c>
    </row>
    <row r="3076" spans="1:17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43"/>
        <v>7.33</v>
      </c>
      <c r="Q3076" s="14">
        <f t="shared" si="144"/>
        <v>42409.571284722217</v>
      </c>
    </row>
    <row r="3077" spans="1:17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43"/>
        <v>64.8</v>
      </c>
      <c r="Q3077" s="14">
        <f t="shared" si="144"/>
        <v>42551.102314814809</v>
      </c>
    </row>
    <row r="3078" spans="1:17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43"/>
        <v>30.12</v>
      </c>
      <c r="Q3078" s="14">
        <f t="shared" si="144"/>
        <v>42226.651886574073</v>
      </c>
    </row>
    <row r="3079" spans="1:17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43"/>
        <v>52.5</v>
      </c>
      <c r="Q3079" s="14">
        <f t="shared" si="144"/>
        <v>42766.956921296296</v>
      </c>
    </row>
    <row r="3080" spans="1:17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43"/>
        <v>23.67</v>
      </c>
      <c r="Q3080" s="14">
        <f t="shared" si="144"/>
        <v>42031.138831018514</v>
      </c>
    </row>
    <row r="3081" spans="1:17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43"/>
        <v>415.78</v>
      </c>
      <c r="Q3081" s="14">
        <f t="shared" si="144"/>
        <v>42055.713368055556</v>
      </c>
    </row>
    <row r="3082" spans="1:17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43"/>
        <v>53.71</v>
      </c>
      <c r="Q3082" s="14">
        <f t="shared" si="144"/>
        <v>41940.028287037036</v>
      </c>
    </row>
    <row r="3083" spans="1:17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43"/>
        <v>420.6</v>
      </c>
      <c r="Q3083" s="14">
        <f t="shared" si="144"/>
        <v>42237.181608796294</v>
      </c>
    </row>
    <row r="3084" spans="1:17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43"/>
        <v>0</v>
      </c>
      <c r="Q3084" s="14">
        <f t="shared" si="144"/>
        <v>42293.922986111109</v>
      </c>
    </row>
    <row r="3085" spans="1:17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43"/>
        <v>18.670000000000002</v>
      </c>
      <c r="Q3085" s="14">
        <f t="shared" si="144"/>
        <v>41853.563402777778</v>
      </c>
    </row>
    <row r="3086" spans="1:17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43"/>
        <v>78.33</v>
      </c>
      <c r="Q3086" s="14">
        <f t="shared" si="144"/>
        <v>42100.723738425921</v>
      </c>
    </row>
    <row r="3087" spans="1:17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43"/>
        <v>67.78</v>
      </c>
      <c r="Q3087" s="14">
        <f t="shared" si="144"/>
        <v>42246.883784722217</v>
      </c>
    </row>
    <row r="3088" spans="1:17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43"/>
        <v>16.670000000000002</v>
      </c>
      <c r="Q3088" s="14">
        <f t="shared" si="144"/>
        <v>42173.67082175926</v>
      </c>
    </row>
    <row r="3089" spans="1:17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43"/>
        <v>62.5</v>
      </c>
      <c r="Q3089" s="14">
        <f t="shared" si="144"/>
        <v>42665.150347222225</v>
      </c>
    </row>
    <row r="3090" spans="1:17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43"/>
        <v>42</v>
      </c>
      <c r="Q3090" s="14">
        <f t="shared" si="144"/>
        <v>41981.57230324074</v>
      </c>
    </row>
    <row r="3091" spans="1:17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43"/>
        <v>130.09</v>
      </c>
      <c r="Q3091" s="14">
        <f t="shared" si="144"/>
        <v>42528.542627314819</v>
      </c>
    </row>
    <row r="3092" spans="1:17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43"/>
        <v>1270.22</v>
      </c>
      <c r="Q3092" s="14">
        <f t="shared" si="144"/>
        <v>42065.818807870368</v>
      </c>
    </row>
    <row r="3093" spans="1:17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43"/>
        <v>88.44</v>
      </c>
      <c r="Q3093" s="14">
        <f t="shared" si="144"/>
        <v>42566.948414351849</v>
      </c>
    </row>
    <row r="3094" spans="1:17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43"/>
        <v>56.34</v>
      </c>
      <c r="Q3094" s="14">
        <f t="shared" si="144"/>
        <v>42255.619351851856</v>
      </c>
    </row>
    <row r="3095" spans="1:17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43"/>
        <v>53.53</v>
      </c>
      <c r="Q3095" s="14">
        <f t="shared" si="144"/>
        <v>41760.909039351849</v>
      </c>
    </row>
    <row r="3096" spans="1:17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43"/>
        <v>25</v>
      </c>
      <c r="Q3096" s="14">
        <f t="shared" si="144"/>
        <v>42207.795787037037</v>
      </c>
    </row>
    <row r="3097" spans="1:17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43"/>
        <v>50</v>
      </c>
      <c r="Q3097" s="14">
        <f t="shared" si="144"/>
        <v>42523.025231481486</v>
      </c>
    </row>
    <row r="3098" spans="1:17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43"/>
        <v>56.79</v>
      </c>
      <c r="Q3098" s="14">
        <f t="shared" si="144"/>
        <v>42114.825532407413</v>
      </c>
    </row>
    <row r="3099" spans="1:17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43"/>
        <v>40.83</v>
      </c>
      <c r="Q3099" s="14">
        <f t="shared" si="144"/>
        <v>42629.503483796296</v>
      </c>
    </row>
    <row r="3100" spans="1:17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43"/>
        <v>65.11</v>
      </c>
      <c r="Q3100" s="14">
        <f t="shared" si="144"/>
        <v>42359.792233796295</v>
      </c>
    </row>
    <row r="3101" spans="1:17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43"/>
        <v>55.6</v>
      </c>
      <c r="Q3101" s="14">
        <f t="shared" si="144"/>
        <v>42382.189710648148</v>
      </c>
    </row>
    <row r="3102" spans="1:17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43"/>
        <v>140.54</v>
      </c>
      <c r="Q3102" s="14">
        <f t="shared" si="144"/>
        <v>41902.622395833336</v>
      </c>
    </row>
    <row r="3103" spans="1:17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43"/>
        <v>25</v>
      </c>
      <c r="Q3103" s="14">
        <f t="shared" si="144"/>
        <v>42171.383530092593</v>
      </c>
    </row>
    <row r="3104" spans="1:17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43"/>
        <v>69.53</v>
      </c>
      <c r="Q3104" s="14">
        <f t="shared" si="144"/>
        <v>42555.340486111112</v>
      </c>
    </row>
    <row r="3105" spans="1:17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43"/>
        <v>5.5</v>
      </c>
      <c r="Q3105" s="14">
        <f t="shared" si="144"/>
        <v>42107.156319444446</v>
      </c>
    </row>
    <row r="3106" spans="1:17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43"/>
        <v>237</v>
      </c>
      <c r="Q3106" s="14">
        <f t="shared" si="144"/>
        <v>42006.908692129626</v>
      </c>
    </row>
    <row r="3107" spans="1:17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43"/>
        <v>79.87</v>
      </c>
      <c r="Q3107" s="14">
        <f t="shared" si="144"/>
        <v>41876.718935185185</v>
      </c>
    </row>
    <row r="3108" spans="1:17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43"/>
        <v>10.25</v>
      </c>
      <c r="Q3108" s="14">
        <f t="shared" si="144"/>
        <v>42241.429120370376</v>
      </c>
    </row>
    <row r="3109" spans="1:17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43"/>
        <v>272.58999999999997</v>
      </c>
      <c r="Q3109" s="14">
        <f t="shared" si="144"/>
        <v>42128.814247685179</v>
      </c>
    </row>
    <row r="3110" spans="1:17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43"/>
        <v>13</v>
      </c>
      <c r="Q3110" s="14">
        <f t="shared" si="144"/>
        <v>42062.680486111116</v>
      </c>
    </row>
    <row r="3111" spans="1:17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43"/>
        <v>58.18</v>
      </c>
      <c r="Q3111" s="14">
        <f t="shared" si="144"/>
        <v>41844.125115740739</v>
      </c>
    </row>
    <row r="3112" spans="1:17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43"/>
        <v>10</v>
      </c>
      <c r="Q3112" s="14">
        <f t="shared" si="144"/>
        <v>42745.031469907408</v>
      </c>
    </row>
    <row r="3113" spans="1:17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43"/>
        <v>70.11</v>
      </c>
      <c r="Q3113" s="14">
        <f t="shared" si="144"/>
        <v>41885.595138888886</v>
      </c>
    </row>
    <row r="3114" spans="1:17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43"/>
        <v>57.89</v>
      </c>
      <c r="Q3114" s="14">
        <f t="shared" si="144"/>
        <v>42615.121921296297</v>
      </c>
    </row>
    <row r="3115" spans="1:17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43"/>
        <v>125.27</v>
      </c>
      <c r="Q3115" s="14">
        <f t="shared" si="144"/>
        <v>42081.731273148151</v>
      </c>
    </row>
    <row r="3116" spans="1:17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43"/>
        <v>0</v>
      </c>
      <c r="Q3116" s="14">
        <f t="shared" si="144"/>
        <v>41843.632523148146</v>
      </c>
    </row>
    <row r="3117" spans="1:17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43"/>
        <v>300</v>
      </c>
      <c r="Q3117" s="14">
        <f t="shared" si="144"/>
        <v>42496.447071759263</v>
      </c>
    </row>
    <row r="3118" spans="1:17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43"/>
        <v>43</v>
      </c>
      <c r="Q3118" s="14">
        <f t="shared" si="144"/>
        <v>42081.515335648146</v>
      </c>
    </row>
    <row r="3119" spans="1:17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43"/>
        <v>1</v>
      </c>
      <c r="Q3119" s="14">
        <f t="shared" si="144"/>
        <v>42509.374537037031</v>
      </c>
    </row>
    <row r="3120" spans="1:17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43"/>
        <v>775</v>
      </c>
      <c r="Q3120" s="14">
        <f t="shared" si="144"/>
        <v>42534.649571759262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43"/>
        <v>5</v>
      </c>
      <c r="Q3121" s="14">
        <f t="shared" si="144"/>
        <v>42060.04550925926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43"/>
        <v>12.8</v>
      </c>
      <c r="Q3122" s="14">
        <f t="shared" si="144"/>
        <v>42435.942083333335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43"/>
        <v>10</v>
      </c>
      <c r="Q3123" s="14">
        <f t="shared" si="144"/>
        <v>41848.679803240739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43"/>
        <v>58</v>
      </c>
      <c r="Q3124" s="14">
        <f t="shared" si="144"/>
        <v>42678.932083333333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43"/>
        <v>244.8</v>
      </c>
      <c r="Q3125" s="14">
        <f t="shared" si="144"/>
        <v>42530.993032407408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43"/>
        <v>6.5</v>
      </c>
      <c r="Q3126" s="14">
        <f t="shared" si="144"/>
        <v>41977.780104166668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43"/>
        <v>0</v>
      </c>
      <c r="Q3127" s="14">
        <f t="shared" si="144"/>
        <v>42346.20685185185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43"/>
        <v>61.18</v>
      </c>
      <c r="Q3128" s="14">
        <f t="shared" si="144"/>
        <v>42427.01807870371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43"/>
        <v>0</v>
      </c>
      <c r="Q3129" s="14">
        <f t="shared" si="144"/>
        <v>42034.856817129628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43"/>
        <v>139.24</v>
      </c>
      <c r="Q3130" s="14">
        <f t="shared" si="144"/>
        <v>42780.825706018513</v>
      </c>
      <c r="S3130">
        <f t="shared" ref="S3130:S3189" si="145">YEAR(Q3130)</f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43"/>
        <v>10</v>
      </c>
      <c r="Q3131" s="14">
        <f t="shared" si="144"/>
        <v>42803.842812499999</v>
      </c>
      <c r="S3131">
        <f t="shared" si="145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43"/>
        <v>93.75</v>
      </c>
      <c r="Q3132" s="14">
        <f t="shared" si="144"/>
        <v>42808.640231481477</v>
      </c>
      <c r="S3132">
        <f t="shared" si="145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43"/>
        <v>53.75</v>
      </c>
      <c r="Q3133" s="14">
        <f t="shared" si="144"/>
        <v>42803.579224537039</v>
      </c>
      <c r="S3133">
        <f t="shared" si="145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43"/>
        <v>10</v>
      </c>
      <c r="Q3134" s="14">
        <f t="shared" si="144"/>
        <v>42786.350231481483</v>
      </c>
      <c r="S3134">
        <f t="shared" si="145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43"/>
        <v>33.75</v>
      </c>
      <c r="Q3135" s="14">
        <f t="shared" si="144"/>
        <v>42788.565208333333</v>
      </c>
      <c r="S3135">
        <f t="shared" si="145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43"/>
        <v>18.75</v>
      </c>
      <c r="Q3136" s="14">
        <f t="shared" si="144"/>
        <v>42800.720127314817</v>
      </c>
      <c r="S3136">
        <f t="shared" si="145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43"/>
        <v>23.14</v>
      </c>
      <c r="Q3137" s="14">
        <f t="shared" si="144"/>
        <v>42807.151863425926</v>
      </c>
      <c r="S3137">
        <f t="shared" si="145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si="143"/>
        <v>29.05</v>
      </c>
      <c r="Q3138" s="14">
        <f t="shared" si="144"/>
        <v>42789.462430555555</v>
      </c>
      <c r="S3138">
        <f t="shared" si="145"/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ref="P3139:P3202" si="146">IFERROR(ROUND(E3139/L3139,2),0)</f>
        <v>50</v>
      </c>
      <c r="Q3139" s="14">
        <f t="shared" ref="Q3139:Q3202" si="147">(((J3139/60)/60)/24)+DATE(1970,1,1)</f>
        <v>42807.885057870371</v>
      </c>
      <c r="S3139">
        <f t="shared" si="145"/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46"/>
        <v>0</v>
      </c>
      <c r="Q3140" s="14">
        <f t="shared" si="147"/>
        <v>42809.645914351851</v>
      </c>
      <c r="S3140">
        <f t="shared" si="145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46"/>
        <v>450</v>
      </c>
      <c r="Q3141" s="14">
        <f t="shared" si="147"/>
        <v>42785.270370370374</v>
      </c>
      <c r="S3141">
        <f t="shared" si="145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46"/>
        <v>24</v>
      </c>
      <c r="Q3142" s="14">
        <f t="shared" si="147"/>
        <v>42802.718784722223</v>
      </c>
      <c r="S3142">
        <f t="shared" si="145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46"/>
        <v>32.25</v>
      </c>
      <c r="Q3143" s="14">
        <f t="shared" si="147"/>
        <v>42800.753333333334</v>
      </c>
      <c r="S3143">
        <f t="shared" si="145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46"/>
        <v>15</v>
      </c>
      <c r="Q3144" s="14">
        <f t="shared" si="147"/>
        <v>42783.513182870374</v>
      </c>
      <c r="S3144">
        <f t="shared" si="145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46"/>
        <v>0</v>
      </c>
      <c r="Q3145" s="14">
        <f t="shared" si="147"/>
        <v>42808.358287037037</v>
      </c>
      <c r="S3145">
        <f t="shared" si="145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46"/>
        <v>251.33</v>
      </c>
      <c r="Q3146" s="14">
        <f t="shared" si="147"/>
        <v>42796.538275462968</v>
      </c>
      <c r="S3146">
        <f t="shared" si="145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46"/>
        <v>0</v>
      </c>
      <c r="Q3147" s="14">
        <f t="shared" si="147"/>
        <v>42762.040902777779</v>
      </c>
      <c r="S3147">
        <f t="shared" si="145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46"/>
        <v>437.5</v>
      </c>
      <c r="Q3148" s="14">
        <f t="shared" si="147"/>
        <v>42796.682476851856</v>
      </c>
      <c r="S3148">
        <f t="shared" si="145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46"/>
        <v>110.35</v>
      </c>
      <c r="Q3149" s="14">
        <f t="shared" si="147"/>
        <v>41909.969386574077</v>
      </c>
      <c r="S3149">
        <f t="shared" si="145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46"/>
        <v>41.42</v>
      </c>
      <c r="Q3150" s="14">
        <f t="shared" si="147"/>
        <v>41891.665324074071</v>
      </c>
      <c r="S3150">
        <f t="shared" si="145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46"/>
        <v>52</v>
      </c>
      <c r="Q3151" s="14">
        <f t="shared" si="147"/>
        <v>41226.017361111109</v>
      </c>
      <c r="S3151">
        <f t="shared" si="145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46"/>
        <v>33.99</v>
      </c>
      <c r="Q3152" s="14">
        <f t="shared" si="147"/>
        <v>40478.263923611114</v>
      </c>
      <c r="S3152">
        <f t="shared" si="145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46"/>
        <v>103.35</v>
      </c>
      <c r="Q3153" s="14">
        <f t="shared" si="147"/>
        <v>41862.83997685185</v>
      </c>
      <c r="S3153">
        <f t="shared" si="145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46"/>
        <v>34.79</v>
      </c>
      <c r="Q3154" s="14">
        <f t="shared" si="147"/>
        <v>41550.867673611108</v>
      </c>
      <c r="S3154">
        <f t="shared" si="145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46"/>
        <v>41.77</v>
      </c>
      <c r="Q3155" s="14">
        <f t="shared" si="147"/>
        <v>40633.154363425929</v>
      </c>
      <c r="S3155">
        <f t="shared" si="145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46"/>
        <v>64.27</v>
      </c>
      <c r="Q3156" s="14">
        <f t="shared" si="147"/>
        <v>40970.875671296293</v>
      </c>
      <c r="S3156">
        <f t="shared" si="145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46"/>
        <v>31.21</v>
      </c>
      <c r="Q3157" s="14">
        <f t="shared" si="147"/>
        <v>41233.499131944445</v>
      </c>
      <c r="S3157">
        <f t="shared" si="145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46"/>
        <v>62.92</v>
      </c>
      <c r="Q3158" s="14">
        <f t="shared" si="147"/>
        <v>41026.953055555554</v>
      </c>
      <c r="S3158">
        <f t="shared" si="145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46"/>
        <v>98.54</v>
      </c>
      <c r="Q3159" s="14">
        <f t="shared" si="147"/>
        <v>41829.788252314815</v>
      </c>
      <c r="S3159">
        <f t="shared" si="145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46"/>
        <v>82.61</v>
      </c>
      <c r="Q3160" s="14">
        <f t="shared" si="147"/>
        <v>41447.839722222219</v>
      </c>
      <c r="S3160">
        <f t="shared" si="145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46"/>
        <v>38.5</v>
      </c>
      <c r="Q3161" s="14">
        <f t="shared" si="147"/>
        <v>40884.066678240742</v>
      </c>
      <c r="S3161">
        <f t="shared" si="145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46"/>
        <v>80.16</v>
      </c>
      <c r="Q3162" s="14">
        <f t="shared" si="147"/>
        <v>41841.26489583333</v>
      </c>
      <c r="S3162">
        <f t="shared" si="145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46"/>
        <v>28.41</v>
      </c>
      <c r="Q3163" s="14">
        <f t="shared" si="147"/>
        <v>41897.536134259259</v>
      </c>
      <c r="S3163">
        <f t="shared" si="145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46"/>
        <v>80.73</v>
      </c>
      <c r="Q3164" s="14">
        <f t="shared" si="147"/>
        <v>41799.685902777775</v>
      </c>
      <c r="S3164">
        <f t="shared" si="145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46"/>
        <v>200.69</v>
      </c>
      <c r="Q3165" s="14">
        <f t="shared" si="147"/>
        <v>41775.753761574073</v>
      </c>
      <c r="S3165">
        <f t="shared" si="145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46"/>
        <v>37.590000000000003</v>
      </c>
      <c r="Q3166" s="14">
        <f t="shared" si="147"/>
        <v>41766.80572916667</v>
      </c>
      <c r="S3166">
        <f t="shared" si="145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46"/>
        <v>58.1</v>
      </c>
      <c r="Q3167" s="14">
        <f t="shared" si="147"/>
        <v>40644.159259259257</v>
      </c>
      <c r="S3167">
        <f t="shared" si="145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46"/>
        <v>60.3</v>
      </c>
      <c r="Q3168" s="14">
        <f t="shared" si="147"/>
        <v>41940.69158564815</v>
      </c>
      <c r="S3168">
        <f t="shared" si="145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46"/>
        <v>63.36</v>
      </c>
      <c r="Q3169" s="14">
        <f t="shared" si="147"/>
        <v>41839.175706018519</v>
      </c>
      <c r="S3169">
        <f t="shared" si="145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46"/>
        <v>50.9</v>
      </c>
      <c r="Q3170" s="14">
        <f t="shared" si="147"/>
        <v>41772.105937500004</v>
      </c>
      <c r="S3170">
        <f t="shared" si="145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46"/>
        <v>100.5</v>
      </c>
      <c r="Q3171" s="14">
        <f t="shared" si="147"/>
        <v>41591.737974537034</v>
      </c>
      <c r="S3171">
        <f t="shared" si="145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46"/>
        <v>31.62</v>
      </c>
      <c r="Q3172" s="14">
        <f t="shared" si="147"/>
        <v>41789.080370370371</v>
      </c>
      <c r="S3172">
        <f t="shared" si="145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46"/>
        <v>65.099999999999994</v>
      </c>
      <c r="Q3173" s="14">
        <f t="shared" si="147"/>
        <v>42466.608310185184</v>
      </c>
      <c r="S3173">
        <f t="shared" si="145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46"/>
        <v>79.31</v>
      </c>
      <c r="Q3174" s="14">
        <f t="shared" si="147"/>
        <v>40923.729953703703</v>
      </c>
      <c r="S3174">
        <f t="shared" si="145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46"/>
        <v>139.19</v>
      </c>
      <c r="Q3175" s="14">
        <f t="shared" si="147"/>
        <v>41878.878379629627</v>
      </c>
      <c r="S3175">
        <f t="shared" si="145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46"/>
        <v>131.91</v>
      </c>
      <c r="Q3176" s="14">
        <f t="shared" si="147"/>
        <v>41862.864675925928</v>
      </c>
      <c r="S3176">
        <f t="shared" si="145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46"/>
        <v>91.3</v>
      </c>
      <c r="Q3177" s="14">
        <f t="shared" si="147"/>
        <v>40531.886886574073</v>
      </c>
      <c r="S3177">
        <f t="shared" si="145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46"/>
        <v>39.67</v>
      </c>
      <c r="Q3178" s="14">
        <f t="shared" si="147"/>
        <v>41477.930914351848</v>
      </c>
      <c r="S3178">
        <f t="shared" si="145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46"/>
        <v>57.55</v>
      </c>
      <c r="Q3179" s="14">
        <f t="shared" si="147"/>
        <v>41781.666770833333</v>
      </c>
      <c r="S3179">
        <f t="shared" si="145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46"/>
        <v>33.03</v>
      </c>
      <c r="Q3180" s="14">
        <f t="shared" si="147"/>
        <v>41806.605034722219</v>
      </c>
      <c r="S3180">
        <f t="shared" si="145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46"/>
        <v>77.34</v>
      </c>
      <c r="Q3181" s="14">
        <f t="shared" si="147"/>
        <v>41375.702210648145</v>
      </c>
      <c r="S3181">
        <f t="shared" si="145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46"/>
        <v>31.93</v>
      </c>
      <c r="Q3182" s="14">
        <f t="shared" si="147"/>
        <v>41780.412604166668</v>
      </c>
      <c r="S3182">
        <f t="shared" si="145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46"/>
        <v>36.33</v>
      </c>
      <c r="Q3183" s="14">
        <f t="shared" si="147"/>
        <v>41779.310034722221</v>
      </c>
      <c r="S3183">
        <f t="shared" si="145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46"/>
        <v>46.77</v>
      </c>
      <c r="Q3184" s="14">
        <f t="shared" si="147"/>
        <v>40883.949317129627</v>
      </c>
      <c r="S3184">
        <f t="shared" si="145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46"/>
        <v>40.07</v>
      </c>
      <c r="Q3185" s="14">
        <f t="shared" si="147"/>
        <v>41491.79478009259</v>
      </c>
      <c r="S3185">
        <f t="shared" si="145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46"/>
        <v>100.22</v>
      </c>
      <c r="Q3186" s="14">
        <f t="shared" si="147"/>
        <v>41791.993414351848</v>
      </c>
      <c r="S3186">
        <f t="shared" si="145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46"/>
        <v>41.67</v>
      </c>
      <c r="Q3187" s="14">
        <f t="shared" si="147"/>
        <v>41829.977326388893</v>
      </c>
      <c r="S3187">
        <f t="shared" si="145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46"/>
        <v>46.71</v>
      </c>
      <c r="Q3188" s="14">
        <f t="shared" si="147"/>
        <v>41868.924050925925</v>
      </c>
      <c r="S3188">
        <f t="shared" si="145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46"/>
        <v>71.489999999999995</v>
      </c>
      <c r="Q3189" s="14">
        <f t="shared" si="147"/>
        <v>41835.666354166664</v>
      </c>
      <c r="S3189">
        <f t="shared" si="145"/>
        <v>2014</v>
      </c>
    </row>
    <row r="3190" spans="1:19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46"/>
        <v>14.44</v>
      </c>
      <c r="Q3190" s="14">
        <f t="shared" si="147"/>
        <v>42144.415532407409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46"/>
        <v>356.84</v>
      </c>
      <c r="Q3191" s="14">
        <f t="shared" si="147"/>
        <v>42118.346435185187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46"/>
        <v>0</v>
      </c>
      <c r="Q3192" s="14">
        <f t="shared" si="147"/>
        <v>42683.151331018518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46"/>
        <v>37.75</v>
      </c>
      <c r="Q3193" s="14">
        <f t="shared" si="147"/>
        <v>42538.755428240736</v>
      </c>
    </row>
    <row r="3194" spans="1:19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46"/>
        <v>12.75</v>
      </c>
      <c r="Q3194" s="14">
        <f t="shared" si="147"/>
        <v>42018.94049768518</v>
      </c>
    </row>
    <row r="3195" spans="1:19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46"/>
        <v>24.46</v>
      </c>
      <c r="Q3195" s="14">
        <f t="shared" si="147"/>
        <v>42010.968240740738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46"/>
        <v>0</v>
      </c>
      <c r="Q3196" s="14">
        <f t="shared" si="147"/>
        <v>42182.062476851846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46"/>
        <v>53.08</v>
      </c>
      <c r="Q3197" s="14">
        <f t="shared" si="147"/>
        <v>42017.594236111108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46"/>
        <v>300</v>
      </c>
      <c r="Q3198" s="14">
        <f t="shared" si="147"/>
        <v>42157.598090277781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46"/>
        <v>286.25</v>
      </c>
      <c r="Q3199" s="14">
        <f t="shared" si="147"/>
        <v>42009.493263888886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46"/>
        <v>36.67</v>
      </c>
      <c r="Q3200" s="14">
        <f t="shared" si="147"/>
        <v>42013.424502314811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46"/>
        <v>49.21</v>
      </c>
      <c r="Q3201" s="14">
        <f t="shared" si="147"/>
        <v>41858.761782407404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si="146"/>
        <v>1</v>
      </c>
      <c r="Q3202" s="14">
        <f t="shared" si="147"/>
        <v>42460.320613425924</v>
      </c>
    </row>
    <row r="3203" spans="1:19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ref="P3203:P3266" si="148">IFERROR(ROUND(E3203/L3203,2),0)</f>
        <v>12.5</v>
      </c>
      <c r="Q3203" s="14">
        <f t="shared" ref="Q3203:Q3266" si="149">(((J3203/60)/60)/24)+DATE(1970,1,1)</f>
        <v>41861.767094907409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148"/>
        <v>109.04</v>
      </c>
      <c r="Q3204" s="14">
        <f t="shared" si="149"/>
        <v>42293.853541666671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148"/>
        <v>41.67</v>
      </c>
      <c r="Q3205" s="14">
        <f t="shared" si="149"/>
        <v>42242.988680555558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148"/>
        <v>0</v>
      </c>
      <c r="Q3206" s="14">
        <f t="shared" si="149"/>
        <v>42172.686099537037</v>
      </c>
    </row>
    <row r="3207" spans="1:19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148"/>
        <v>22.75</v>
      </c>
      <c r="Q3207" s="14">
        <f t="shared" si="149"/>
        <v>42095.374675925923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148"/>
        <v>0</v>
      </c>
      <c r="Q3208" s="14">
        <f t="shared" si="149"/>
        <v>42236.276053240741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148"/>
        <v>70.83</v>
      </c>
      <c r="Q3209" s="14">
        <f t="shared" si="149"/>
        <v>42057.277858796297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148"/>
        <v>63.11</v>
      </c>
      <c r="Q3210" s="14">
        <f t="shared" si="149"/>
        <v>41827.605057870373</v>
      </c>
      <c r="S3210">
        <f t="shared" ref="S3210:S3273" si="150">YEAR(Q3210)</f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148"/>
        <v>50.16</v>
      </c>
      <c r="Q3211" s="14">
        <f t="shared" si="149"/>
        <v>41778.637245370373</v>
      </c>
      <c r="S3211">
        <f t="shared" si="150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148"/>
        <v>62.88</v>
      </c>
      <c r="Q3212" s="14">
        <f t="shared" si="149"/>
        <v>41013.936562499999</v>
      </c>
      <c r="S3212">
        <f t="shared" si="150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148"/>
        <v>85.53</v>
      </c>
      <c r="Q3213" s="14">
        <f t="shared" si="149"/>
        <v>41834.586574074077</v>
      </c>
      <c r="S3213">
        <f t="shared" si="150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148"/>
        <v>53.72</v>
      </c>
      <c r="Q3214" s="14">
        <f t="shared" si="149"/>
        <v>41829.795729166668</v>
      </c>
      <c r="S3214">
        <f t="shared" si="150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148"/>
        <v>127.81</v>
      </c>
      <c r="Q3215" s="14">
        <f t="shared" si="149"/>
        <v>42171.763414351852</v>
      </c>
      <c r="S3215">
        <f t="shared" si="150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148"/>
        <v>106.57</v>
      </c>
      <c r="Q3216" s="14">
        <f t="shared" si="149"/>
        <v>42337.792511574073</v>
      </c>
      <c r="S3216">
        <f t="shared" si="150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148"/>
        <v>262.11</v>
      </c>
      <c r="Q3217" s="14">
        <f t="shared" si="149"/>
        <v>42219.665173611109</v>
      </c>
      <c r="S3217">
        <f t="shared" si="150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148"/>
        <v>57.17</v>
      </c>
      <c r="Q3218" s="14">
        <f t="shared" si="149"/>
        <v>42165.462627314817</v>
      </c>
      <c r="S3218">
        <f t="shared" si="150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148"/>
        <v>50.2</v>
      </c>
      <c r="Q3219" s="14">
        <f t="shared" si="149"/>
        <v>42648.546111111107</v>
      </c>
      <c r="S3219">
        <f t="shared" si="150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148"/>
        <v>66.59</v>
      </c>
      <c r="Q3220" s="14">
        <f t="shared" si="149"/>
        <v>41971.002152777779</v>
      </c>
      <c r="S3220">
        <f t="shared" si="150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148"/>
        <v>168.25</v>
      </c>
      <c r="Q3221" s="14">
        <f t="shared" si="149"/>
        <v>42050.983182870375</v>
      </c>
      <c r="S3221">
        <f t="shared" si="150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148"/>
        <v>256.37</v>
      </c>
      <c r="Q3222" s="14">
        <f t="shared" si="149"/>
        <v>42772.833379629628</v>
      </c>
      <c r="S3222">
        <f t="shared" si="150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148"/>
        <v>36.61</v>
      </c>
      <c r="Q3223" s="14">
        <f t="shared" si="149"/>
        <v>42155.696793981479</v>
      </c>
      <c r="S3223">
        <f t="shared" si="150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148"/>
        <v>37.14</v>
      </c>
      <c r="Q3224" s="14">
        <f t="shared" si="149"/>
        <v>42270.582141203704</v>
      </c>
      <c r="S3224">
        <f t="shared" si="150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148"/>
        <v>45.88</v>
      </c>
      <c r="Q3225" s="14">
        <f t="shared" si="149"/>
        <v>42206.835370370376</v>
      </c>
      <c r="S3225">
        <f t="shared" si="150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148"/>
        <v>141.71</v>
      </c>
      <c r="Q3226" s="14">
        <f t="shared" si="149"/>
        <v>42697.850844907407</v>
      </c>
      <c r="S3226">
        <f t="shared" si="150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148"/>
        <v>52.49</v>
      </c>
      <c r="Q3227" s="14">
        <f t="shared" si="149"/>
        <v>42503.559467592597</v>
      </c>
      <c r="S3227">
        <f t="shared" si="150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148"/>
        <v>59.52</v>
      </c>
      <c r="Q3228" s="14">
        <f t="shared" si="149"/>
        <v>42277.583472222221</v>
      </c>
      <c r="S3228">
        <f t="shared" si="150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148"/>
        <v>50</v>
      </c>
      <c r="Q3229" s="14">
        <f t="shared" si="149"/>
        <v>42722.882361111115</v>
      </c>
      <c r="S3229">
        <f t="shared" si="150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148"/>
        <v>193.62</v>
      </c>
      <c r="Q3230" s="14">
        <f t="shared" si="149"/>
        <v>42323.70930555556</v>
      </c>
      <c r="S3230">
        <f t="shared" si="150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148"/>
        <v>106.8</v>
      </c>
      <c r="Q3231" s="14">
        <f t="shared" si="149"/>
        <v>41933.291643518518</v>
      </c>
      <c r="S3231">
        <f t="shared" si="150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148"/>
        <v>77.22</v>
      </c>
      <c r="Q3232" s="14">
        <f t="shared" si="149"/>
        <v>41898.168125000004</v>
      </c>
      <c r="S3232">
        <f t="shared" si="150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148"/>
        <v>57.5</v>
      </c>
      <c r="Q3233" s="14">
        <f t="shared" si="149"/>
        <v>42446.943831018521</v>
      </c>
      <c r="S3233">
        <f t="shared" si="150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148"/>
        <v>50.46</v>
      </c>
      <c r="Q3234" s="14">
        <f t="shared" si="149"/>
        <v>42463.81385416667</v>
      </c>
      <c r="S3234">
        <f t="shared" si="150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148"/>
        <v>97.38</v>
      </c>
      <c r="Q3235" s="14">
        <f t="shared" si="149"/>
        <v>42766.805034722223</v>
      </c>
      <c r="S3235">
        <f t="shared" si="150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148"/>
        <v>34.92</v>
      </c>
      <c r="Q3236" s="14">
        <f t="shared" si="149"/>
        <v>42734.789444444439</v>
      </c>
      <c r="S3236">
        <f t="shared" si="150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148"/>
        <v>85.53</v>
      </c>
      <c r="Q3237" s="14">
        <f t="shared" si="149"/>
        <v>42522.347812499997</v>
      </c>
      <c r="S3237">
        <f t="shared" si="150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148"/>
        <v>182.91</v>
      </c>
      <c r="Q3238" s="14">
        <f t="shared" si="149"/>
        <v>42702.917048611111</v>
      </c>
      <c r="S3238">
        <f t="shared" si="150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148"/>
        <v>131.13999999999999</v>
      </c>
      <c r="Q3239" s="14">
        <f t="shared" si="149"/>
        <v>42252.474351851852</v>
      </c>
      <c r="S3239">
        <f t="shared" si="150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148"/>
        <v>39.81</v>
      </c>
      <c r="Q3240" s="14">
        <f t="shared" si="149"/>
        <v>42156.510393518518</v>
      </c>
      <c r="S3240">
        <f t="shared" si="150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148"/>
        <v>59.7</v>
      </c>
      <c r="Q3241" s="14">
        <f t="shared" si="149"/>
        <v>42278.089039351849</v>
      </c>
      <c r="S3241">
        <f t="shared" si="150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148"/>
        <v>88.74</v>
      </c>
      <c r="Q3242" s="14">
        <f t="shared" si="149"/>
        <v>42754.693842592591</v>
      </c>
      <c r="S3242">
        <f t="shared" si="150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148"/>
        <v>58.69</v>
      </c>
      <c r="Q3243" s="14">
        <f t="shared" si="149"/>
        <v>41893.324884259258</v>
      </c>
      <c r="S3243">
        <f t="shared" si="150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148"/>
        <v>69.569999999999993</v>
      </c>
      <c r="Q3244" s="14">
        <f t="shared" si="149"/>
        <v>41871.755694444444</v>
      </c>
      <c r="S3244">
        <f t="shared" si="150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148"/>
        <v>115.87</v>
      </c>
      <c r="Q3245" s="14">
        <f t="shared" si="149"/>
        <v>42262.096782407403</v>
      </c>
      <c r="S3245">
        <f t="shared" si="150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148"/>
        <v>23.87</v>
      </c>
      <c r="Q3246" s="14">
        <f t="shared" si="149"/>
        <v>42675.694236111114</v>
      </c>
      <c r="S3246">
        <f t="shared" si="150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148"/>
        <v>81.13</v>
      </c>
      <c r="Q3247" s="14">
        <f t="shared" si="149"/>
        <v>42135.60020833333</v>
      </c>
      <c r="S3247">
        <f t="shared" si="150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148"/>
        <v>57.63</v>
      </c>
      <c r="Q3248" s="14">
        <f t="shared" si="149"/>
        <v>42230.472222222219</v>
      </c>
      <c r="S3248">
        <f t="shared" si="150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148"/>
        <v>46.43</v>
      </c>
      <c r="Q3249" s="14">
        <f t="shared" si="149"/>
        <v>42167.434166666666</v>
      </c>
      <c r="S3249">
        <f t="shared" si="150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148"/>
        <v>60.48</v>
      </c>
      <c r="Q3250" s="14">
        <f t="shared" si="149"/>
        <v>42068.888391203705</v>
      </c>
      <c r="S3250">
        <f t="shared" si="150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148"/>
        <v>65.58</v>
      </c>
      <c r="Q3251" s="14">
        <f t="shared" si="149"/>
        <v>42145.746689814812</v>
      </c>
      <c r="S3251">
        <f t="shared" si="150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148"/>
        <v>119.19</v>
      </c>
      <c r="Q3252" s="14">
        <f t="shared" si="149"/>
        <v>41918.742175925923</v>
      </c>
      <c r="S3252">
        <f t="shared" si="150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148"/>
        <v>83.05</v>
      </c>
      <c r="Q3253" s="14">
        <f t="shared" si="149"/>
        <v>42146.731087962966</v>
      </c>
      <c r="S3253">
        <f t="shared" si="150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148"/>
        <v>57.52</v>
      </c>
      <c r="Q3254" s="14">
        <f t="shared" si="149"/>
        <v>42590.472685185188</v>
      </c>
      <c r="S3254">
        <f t="shared" si="150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148"/>
        <v>177.09</v>
      </c>
      <c r="Q3255" s="14">
        <f t="shared" si="149"/>
        <v>42602.576712962968</v>
      </c>
      <c r="S3255">
        <f t="shared" si="150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148"/>
        <v>70.77</v>
      </c>
      <c r="Q3256" s="14">
        <f t="shared" si="149"/>
        <v>42059.085752314815</v>
      </c>
      <c r="S3256">
        <f t="shared" si="150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148"/>
        <v>29.17</v>
      </c>
      <c r="Q3257" s="14">
        <f t="shared" si="149"/>
        <v>41889.768229166664</v>
      </c>
      <c r="S3257">
        <f t="shared" si="150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148"/>
        <v>72.760000000000005</v>
      </c>
      <c r="Q3258" s="14">
        <f t="shared" si="149"/>
        <v>42144.573807870373</v>
      </c>
      <c r="S3258">
        <f t="shared" si="150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148"/>
        <v>51.85</v>
      </c>
      <c r="Q3259" s="14">
        <f t="shared" si="149"/>
        <v>42758.559629629628</v>
      </c>
      <c r="S3259">
        <f t="shared" si="150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148"/>
        <v>98.2</v>
      </c>
      <c r="Q3260" s="14">
        <f t="shared" si="149"/>
        <v>41982.887280092589</v>
      </c>
      <c r="S3260">
        <f t="shared" si="150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148"/>
        <v>251.74</v>
      </c>
      <c r="Q3261" s="14">
        <f t="shared" si="149"/>
        <v>42614.760937500003</v>
      </c>
      <c r="S3261">
        <f t="shared" si="150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148"/>
        <v>74.819999999999993</v>
      </c>
      <c r="Q3262" s="14">
        <f t="shared" si="149"/>
        <v>42303.672662037032</v>
      </c>
      <c r="S3262">
        <f t="shared" si="150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148"/>
        <v>67.650000000000006</v>
      </c>
      <c r="Q3263" s="14">
        <f t="shared" si="149"/>
        <v>42171.725416666668</v>
      </c>
      <c r="S3263">
        <f t="shared" si="150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148"/>
        <v>93.81</v>
      </c>
      <c r="Q3264" s="14">
        <f t="shared" si="149"/>
        <v>41964.315532407403</v>
      </c>
      <c r="S3264">
        <f t="shared" si="150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148"/>
        <v>41.24</v>
      </c>
      <c r="Q3265" s="14">
        <f t="shared" si="149"/>
        <v>42284.516064814816</v>
      </c>
      <c r="S3265">
        <f t="shared" si="150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si="148"/>
        <v>52.55</v>
      </c>
      <c r="Q3266" s="14">
        <f t="shared" si="149"/>
        <v>42016.800208333334</v>
      </c>
      <c r="S3266">
        <f t="shared" si="150"/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ref="P3267:P3330" si="151">IFERROR(ROUND(E3267/L3267,2),0)</f>
        <v>70.290000000000006</v>
      </c>
      <c r="Q3267" s="14">
        <f t="shared" ref="Q3267:Q3330" si="152">(((J3267/60)/60)/24)+DATE(1970,1,1)</f>
        <v>42311.711979166663</v>
      </c>
      <c r="S3267">
        <f t="shared" si="150"/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151"/>
        <v>48.33</v>
      </c>
      <c r="Q3268" s="14">
        <f t="shared" si="152"/>
        <v>42136.536134259266</v>
      </c>
      <c r="S3268">
        <f t="shared" si="150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151"/>
        <v>53.18</v>
      </c>
      <c r="Q3269" s="14">
        <f t="shared" si="152"/>
        <v>42172.757638888885</v>
      </c>
      <c r="S3269">
        <f t="shared" si="150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151"/>
        <v>60.95</v>
      </c>
      <c r="Q3270" s="14">
        <f t="shared" si="152"/>
        <v>42590.90425925926</v>
      </c>
      <c r="S3270">
        <f t="shared" si="150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151"/>
        <v>116</v>
      </c>
      <c r="Q3271" s="14">
        <f t="shared" si="152"/>
        <v>42137.395798611105</v>
      </c>
      <c r="S3271">
        <f t="shared" si="150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151"/>
        <v>61</v>
      </c>
      <c r="Q3272" s="14">
        <f t="shared" si="152"/>
        <v>42167.533159722225</v>
      </c>
      <c r="S3272">
        <f t="shared" si="150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151"/>
        <v>38.24</v>
      </c>
      <c r="Q3273" s="14">
        <f t="shared" si="152"/>
        <v>41915.437210648146</v>
      </c>
      <c r="S3273">
        <f t="shared" si="150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151"/>
        <v>106.5</v>
      </c>
      <c r="Q3274" s="14">
        <f t="shared" si="152"/>
        <v>42284.500104166669</v>
      </c>
      <c r="S3274">
        <f t="shared" ref="S3274:S3337" si="153">YEAR(Q3274)</f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151"/>
        <v>204.57</v>
      </c>
      <c r="Q3275" s="14">
        <f t="shared" si="152"/>
        <v>42611.801412037035</v>
      </c>
      <c r="S3275">
        <f t="shared" si="153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151"/>
        <v>54.91</v>
      </c>
      <c r="Q3276" s="14">
        <f t="shared" si="152"/>
        <v>42400.704537037032</v>
      </c>
      <c r="S3276">
        <f t="shared" si="153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151"/>
        <v>150.41999999999999</v>
      </c>
      <c r="Q3277" s="14">
        <f t="shared" si="152"/>
        <v>42017.88045138889</v>
      </c>
      <c r="S3277">
        <f t="shared" si="153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151"/>
        <v>52.58</v>
      </c>
      <c r="Q3278" s="14">
        <f t="shared" si="152"/>
        <v>42426.949988425928</v>
      </c>
      <c r="S3278">
        <f t="shared" si="153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151"/>
        <v>54.3</v>
      </c>
      <c r="Q3279" s="14">
        <f t="shared" si="152"/>
        <v>41931.682939814818</v>
      </c>
      <c r="S3279">
        <f t="shared" si="153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151"/>
        <v>76.03</v>
      </c>
      <c r="Q3280" s="14">
        <f t="shared" si="152"/>
        <v>42124.848414351851</v>
      </c>
      <c r="S3280">
        <f t="shared" si="153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151"/>
        <v>105.21</v>
      </c>
      <c r="Q3281" s="14">
        <f t="shared" si="152"/>
        <v>42431.102534722217</v>
      </c>
      <c r="S3281">
        <f t="shared" si="153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151"/>
        <v>68.67</v>
      </c>
      <c r="Q3282" s="14">
        <f t="shared" si="152"/>
        <v>42121.756921296299</v>
      </c>
      <c r="S3282">
        <f t="shared" si="153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151"/>
        <v>129.36000000000001</v>
      </c>
      <c r="Q3283" s="14">
        <f t="shared" si="152"/>
        <v>42219.019733796296</v>
      </c>
      <c r="S3283">
        <f t="shared" si="153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151"/>
        <v>134.26</v>
      </c>
      <c r="Q3284" s="14">
        <f t="shared" si="152"/>
        <v>42445.19430555556</v>
      </c>
      <c r="S3284">
        <f t="shared" si="153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151"/>
        <v>17.829999999999998</v>
      </c>
      <c r="Q3285" s="14">
        <f t="shared" si="152"/>
        <v>42379.74418981481</v>
      </c>
      <c r="S3285">
        <f t="shared" si="153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151"/>
        <v>203.2</v>
      </c>
      <c r="Q3286" s="14">
        <f t="shared" si="152"/>
        <v>42380.884872685187</v>
      </c>
      <c r="S3286">
        <f t="shared" si="153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151"/>
        <v>69.19</v>
      </c>
      <c r="Q3287" s="14">
        <f t="shared" si="152"/>
        <v>42762.942430555559</v>
      </c>
      <c r="S3287">
        <f t="shared" si="153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151"/>
        <v>125.12</v>
      </c>
      <c r="Q3288" s="14">
        <f t="shared" si="152"/>
        <v>42567.840069444443</v>
      </c>
      <c r="S3288">
        <f t="shared" si="153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151"/>
        <v>73.53</v>
      </c>
      <c r="Q3289" s="14">
        <f t="shared" si="152"/>
        <v>42311.750324074077</v>
      </c>
      <c r="S3289">
        <f t="shared" si="153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151"/>
        <v>48.44</v>
      </c>
      <c r="Q3290" s="14">
        <f t="shared" si="152"/>
        <v>42505.774479166663</v>
      </c>
      <c r="S3290">
        <f t="shared" si="153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151"/>
        <v>26.61</v>
      </c>
      <c r="Q3291" s="14">
        <f t="shared" si="152"/>
        <v>42758.368078703701</v>
      </c>
      <c r="S3291">
        <f t="shared" si="153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151"/>
        <v>33.67</v>
      </c>
      <c r="Q3292" s="14">
        <f t="shared" si="152"/>
        <v>42775.51494212963</v>
      </c>
      <c r="S3292">
        <f t="shared" si="153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151"/>
        <v>40.71</v>
      </c>
      <c r="Q3293" s="14">
        <f t="shared" si="152"/>
        <v>42232.702546296292</v>
      </c>
      <c r="S3293">
        <f t="shared" si="153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151"/>
        <v>19.27</v>
      </c>
      <c r="Q3294" s="14">
        <f t="shared" si="152"/>
        <v>42282.770231481481</v>
      </c>
      <c r="S3294">
        <f t="shared" si="153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151"/>
        <v>84.29</v>
      </c>
      <c r="Q3295" s="14">
        <f t="shared" si="152"/>
        <v>42768.425370370373</v>
      </c>
      <c r="S3295">
        <f t="shared" si="153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151"/>
        <v>29.58</v>
      </c>
      <c r="Q3296" s="14">
        <f t="shared" si="152"/>
        <v>42141.541134259256</v>
      </c>
      <c r="S3296">
        <f t="shared" si="153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151"/>
        <v>26.67</v>
      </c>
      <c r="Q3297" s="14">
        <f t="shared" si="152"/>
        <v>42609.442465277782</v>
      </c>
      <c r="S3297">
        <f t="shared" si="153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151"/>
        <v>45.98</v>
      </c>
      <c r="Q3298" s="14">
        <f t="shared" si="152"/>
        <v>42309.756620370375</v>
      </c>
      <c r="S3298">
        <f t="shared" si="153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151"/>
        <v>125.09</v>
      </c>
      <c r="Q3299" s="14">
        <f t="shared" si="152"/>
        <v>42193.771481481483</v>
      </c>
      <c r="S3299">
        <f t="shared" si="153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151"/>
        <v>141.29</v>
      </c>
      <c r="Q3300" s="14">
        <f t="shared" si="152"/>
        <v>42239.957962962959</v>
      </c>
      <c r="S3300">
        <f t="shared" si="153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151"/>
        <v>55.33</v>
      </c>
      <c r="Q3301" s="14">
        <f t="shared" si="152"/>
        <v>42261.917395833334</v>
      </c>
      <c r="S3301">
        <f t="shared" si="153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151"/>
        <v>46.42</v>
      </c>
      <c r="Q3302" s="14">
        <f t="shared" si="152"/>
        <v>42102.743773148148</v>
      </c>
      <c r="S3302">
        <f t="shared" si="153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151"/>
        <v>57.2</v>
      </c>
      <c r="Q3303" s="14">
        <f t="shared" si="152"/>
        <v>42538.73583333334</v>
      </c>
      <c r="S3303">
        <f t="shared" si="153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151"/>
        <v>173.7</v>
      </c>
      <c r="Q3304" s="14">
        <f t="shared" si="152"/>
        <v>42681.35157407407</v>
      </c>
      <c r="S3304">
        <f t="shared" si="153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151"/>
        <v>59.6</v>
      </c>
      <c r="Q3305" s="14">
        <f t="shared" si="152"/>
        <v>42056.65143518518</v>
      </c>
      <c r="S3305">
        <f t="shared" si="153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151"/>
        <v>89.59</v>
      </c>
      <c r="Q3306" s="14">
        <f t="shared" si="152"/>
        <v>42696.624444444446</v>
      </c>
      <c r="S3306">
        <f t="shared" si="153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151"/>
        <v>204.05</v>
      </c>
      <c r="Q3307" s="14">
        <f t="shared" si="152"/>
        <v>42186.855879629627</v>
      </c>
      <c r="S3307">
        <f t="shared" si="153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151"/>
        <v>48.7</v>
      </c>
      <c r="Q3308" s="14">
        <f t="shared" si="152"/>
        <v>42493.219236111108</v>
      </c>
      <c r="S3308">
        <f t="shared" si="153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151"/>
        <v>53.34</v>
      </c>
      <c r="Q3309" s="14">
        <f t="shared" si="152"/>
        <v>42475.057164351849</v>
      </c>
      <c r="S3309">
        <f t="shared" si="153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151"/>
        <v>75.09</v>
      </c>
      <c r="Q3310" s="14">
        <f t="shared" si="152"/>
        <v>42452.876909722225</v>
      </c>
      <c r="S3310">
        <f t="shared" si="153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151"/>
        <v>18</v>
      </c>
      <c r="Q3311" s="14">
        <f t="shared" si="152"/>
        <v>42628.650208333333</v>
      </c>
      <c r="S3311">
        <f t="shared" si="153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151"/>
        <v>209.84</v>
      </c>
      <c r="Q3312" s="14">
        <f t="shared" si="152"/>
        <v>42253.928530092591</v>
      </c>
      <c r="S3312">
        <f t="shared" si="153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151"/>
        <v>61.02</v>
      </c>
      <c r="Q3313" s="14">
        <f t="shared" si="152"/>
        <v>42264.29178240741</v>
      </c>
      <c r="S3313">
        <f t="shared" si="153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151"/>
        <v>61</v>
      </c>
      <c r="Q3314" s="14">
        <f t="shared" si="152"/>
        <v>42664.809560185182</v>
      </c>
      <c r="S3314">
        <f t="shared" si="153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151"/>
        <v>80.03</v>
      </c>
      <c r="Q3315" s="14">
        <f t="shared" si="152"/>
        <v>42382.244409722218</v>
      </c>
      <c r="S3315">
        <f t="shared" si="153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151"/>
        <v>29.07</v>
      </c>
      <c r="Q3316" s="14">
        <f t="shared" si="152"/>
        <v>42105.267488425925</v>
      </c>
      <c r="S3316">
        <f t="shared" si="153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151"/>
        <v>49.44</v>
      </c>
      <c r="Q3317" s="14">
        <f t="shared" si="152"/>
        <v>42466.303715277783</v>
      </c>
      <c r="S3317">
        <f t="shared" si="153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151"/>
        <v>93.98</v>
      </c>
      <c r="Q3318" s="14">
        <f t="shared" si="152"/>
        <v>41826.871238425927</v>
      </c>
      <c r="S3318">
        <f t="shared" si="153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151"/>
        <v>61.94</v>
      </c>
      <c r="Q3319" s="14">
        <f t="shared" si="152"/>
        <v>42499.039629629624</v>
      </c>
      <c r="S3319">
        <f t="shared" si="153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151"/>
        <v>78.5</v>
      </c>
      <c r="Q3320" s="14">
        <f t="shared" si="152"/>
        <v>42431.302002314813</v>
      </c>
      <c r="S3320">
        <f t="shared" si="153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151"/>
        <v>33.75</v>
      </c>
      <c r="Q3321" s="14">
        <f t="shared" si="152"/>
        <v>41990.585486111115</v>
      </c>
      <c r="S3321">
        <f t="shared" si="153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151"/>
        <v>66.45</v>
      </c>
      <c r="Q3322" s="14">
        <f t="shared" si="152"/>
        <v>42513.045798611114</v>
      </c>
      <c r="S3322">
        <f t="shared" si="153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151"/>
        <v>35.799999999999997</v>
      </c>
      <c r="Q3323" s="14">
        <f t="shared" si="152"/>
        <v>41914.100289351853</v>
      </c>
      <c r="S3323">
        <f t="shared" si="153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151"/>
        <v>145.65</v>
      </c>
      <c r="Q3324" s="14">
        <f t="shared" si="152"/>
        <v>42521.010370370372</v>
      </c>
      <c r="S3324">
        <f t="shared" si="153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151"/>
        <v>25.69</v>
      </c>
      <c r="Q3325" s="14">
        <f t="shared" si="152"/>
        <v>42608.36583333333</v>
      </c>
      <c r="S3325">
        <f t="shared" si="153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151"/>
        <v>152.5</v>
      </c>
      <c r="Q3326" s="14">
        <f t="shared" si="152"/>
        <v>42512.58321759259</v>
      </c>
      <c r="S3326">
        <f t="shared" si="153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151"/>
        <v>30</v>
      </c>
      <c r="Q3327" s="14">
        <f t="shared" si="152"/>
        <v>42064.785613425927</v>
      </c>
      <c r="S3327">
        <f t="shared" si="153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151"/>
        <v>142.28</v>
      </c>
      <c r="Q3328" s="14">
        <f t="shared" si="152"/>
        <v>42041.714178240742</v>
      </c>
      <c r="S3328">
        <f t="shared" si="153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151"/>
        <v>24.55</v>
      </c>
      <c r="Q3329" s="14">
        <f t="shared" si="152"/>
        <v>42468.374606481477</v>
      </c>
      <c r="S3329">
        <f t="shared" si="153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si="151"/>
        <v>292.77999999999997</v>
      </c>
      <c r="Q3330" s="14">
        <f t="shared" si="152"/>
        <v>41822.57503472222</v>
      </c>
      <c r="S3330">
        <f t="shared" si="153"/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ref="P3331:P3394" si="154">IFERROR(ROUND(E3331/L3331,2),0)</f>
        <v>44.92</v>
      </c>
      <c r="Q3331" s="14">
        <f t="shared" ref="Q3331:Q3394" si="155">(((J3331/60)/60)/24)+DATE(1970,1,1)</f>
        <v>41837.323009259257</v>
      </c>
      <c r="S3331">
        <f t="shared" si="153"/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154"/>
        <v>23.1</v>
      </c>
      <c r="Q3332" s="14">
        <f t="shared" si="155"/>
        <v>42065.887361111112</v>
      </c>
      <c r="S3332">
        <f t="shared" si="153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154"/>
        <v>80.400000000000006</v>
      </c>
      <c r="Q3333" s="14">
        <f t="shared" si="155"/>
        <v>42248.697754629626</v>
      </c>
      <c r="S3333">
        <f t="shared" si="153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154"/>
        <v>72.290000000000006</v>
      </c>
      <c r="Q3334" s="14">
        <f t="shared" si="155"/>
        <v>41809.860300925924</v>
      </c>
      <c r="S3334">
        <f t="shared" si="153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154"/>
        <v>32.97</v>
      </c>
      <c r="Q3335" s="14">
        <f t="shared" si="155"/>
        <v>42148.676851851851</v>
      </c>
      <c r="S3335">
        <f t="shared" si="153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154"/>
        <v>116.65</v>
      </c>
      <c r="Q3336" s="14">
        <f t="shared" si="155"/>
        <v>42185.521087962959</v>
      </c>
      <c r="S3336">
        <f t="shared" si="153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154"/>
        <v>79.62</v>
      </c>
      <c r="Q3337" s="14">
        <f t="shared" si="155"/>
        <v>41827.674143518518</v>
      </c>
      <c r="S3337">
        <f t="shared" si="153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154"/>
        <v>27.78</v>
      </c>
      <c r="Q3338" s="14">
        <f t="shared" si="155"/>
        <v>42437.398680555561</v>
      </c>
      <c r="S3338">
        <f t="shared" ref="S3338:S3401" si="156">YEAR(Q3338)</f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154"/>
        <v>81.03</v>
      </c>
      <c r="Q3339" s="14">
        <f t="shared" si="155"/>
        <v>41901.282025462962</v>
      </c>
      <c r="S3339">
        <f t="shared" si="156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154"/>
        <v>136.85</v>
      </c>
      <c r="Q3340" s="14">
        <f t="shared" si="155"/>
        <v>42769.574999999997</v>
      </c>
      <c r="S3340">
        <f t="shared" si="156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154"/>
        <v>177.62</v>
      </c>
      <c r="Q3341" s="14">
        <f t="shared" si="155"/>
        <v>42549.665717592594</v>
      </c>
      <c r="S3341">
        <f t="shared" si="156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154"/>
        <v>109.08</v>
      </c>
      <c r="Q3342" s="14">
        <f t="shared" si="155"/>
        <v>42685.974004629628</v>
      </c>
      <c r="S3342">
        <f t="shared" si="156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154"/>
        <v>119.64</v>
      </c>
      <c r="Q3343" s="14">
        <f t="shared" si="155"/>
        <v>42510.798854166671</v>
      </c>
      <c r="S3343">
        <f t="shared" si="156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154"/>
        <v>78.209999999999994</v>
      </c>
      <c r="Q3344" s="14">
        <f t="shared" si="155"/>
        <v>42062.296412037031</v>
      </c>
      <c r="S3344">
        <f t="shared" si="156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154"/>
        <v>52.17</v>
      </c>
      <c r="Q3345" s="14">
        <f t="shared" si="155"/>
        <v>42452.916481481487</v>
      </c>
      <c r="S3345">
        <f t="shared" si="156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154"/>
        <v>114.13</v>
      </c>
      <c r="Q3346" s="14">
        <f t="shared" si="155"/>
        <v>41851.200150462959</v>
      </c>
      <c r="S3346">
        <f t="shared" si="156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154"/>
        <v>50</v>
      </c>
      <c r="Q3347" s="14">
        <f t="shared" si="155"/>
        <v>42053.106111111112</v>
      </c>
      <c r="S3347">
        <f t="shared" si="156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154"/>
        <v>91.67</v>
      </c>
      <c r="Q3348" s="14">
        <f t="shared" si="155"/>
        <v>42054.024421296301</v>
      </c>
      <c r="S3348">
        <f t="shared" si="156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154"/>
        <v>108.59</v>
      </c>
      <c r="Q3349" s="14">
        <f t="shared" si="155"/>
        <v>42484.551550925928</v>
      </c>
      <c r="S3349">
        <f t="shared" si="156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154"/>
        <v>69.819999999999993</v>
      </c>
      <c r="Q3350" s="14">
        <f t="shared" si="155"/>
        <v>42466.558796296296</v>
      </c>
      <c r="S3350">
        <f t="shared" si="156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154"/>
        <v>109.57</v>
      </c>
      <c r="Q3351" s="14">
        <f t="shared" si="155"/>
        <v>42513.110787037032</v>
      </c>
      <c r="S3351">
        <f t="shared" si="156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154"/>
        <v>71.67</v>
      </c>
      <c r="Q3352" s="14">
        <f t="shared" si="155"/>
        <v>42302.701516203699</v>
      </c>
      <c r="S3352">
        <f t="shared" si="156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154"/>
        <v>93.61</v>
      </c>
      <c r="Q3353" s="14">
        <f t="shared" si="155"/>
        <v>41806.395428240743</v>
      </c>
      <c r="S3353">
        <f t="shared" si="156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154"/>
        <v>76.8</v>
      </c>
      <c r="Q3354" s="14">
        <f t="shared" si="155"/>
        <v>42495.992800925931</v>
      </c>
      <c r="S3354">
        <f t="shared" si="156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154"/>
        <v>35.799999999999997</v>
      </c>
      <c r="Q3355" s="14">
        <f t="shared" si="155"/>
        <v>42479.432291666672</v>
      </c>
      <c r="S3355">
        <f t="shared" si="156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154"/>
        <v>55.6</v>
      </c>
      <c r="Q3356" s="14">
        <f t="shared" si="155"/>
        <v>42270.7269212963</v>
      </c>
      <c r="S3356">
        <f t="shared" si="156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154"/>
        <v>147.33000000000001</v>
      </c>
      <c r="Q3357" s="14">
        <f t="shared" si="155"/>
        <v>42489.619525462964</v>
      </c>
      <c r="S3357">
        <f t="shared" si="156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154"/>
        <v>56.33</v>
      </c>
      <c r="Q3358" s="14">
        <f t="shared" si="155"/>
        <v>42536.815648148149</v>
      </c>
      <c r="S3358">
        <f t="shared" si="156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154"/>
        <v>96.19</v>
      </c>
      <c r="Q3359" s="14">
        <f t="shared" si="155"/>
        <v>41822.417939814812</v>
      </c>
      <c r="S3359">
        <f t="shared" si="156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154"/>
        <v>63.57</v>
      </c>
      <c r="Q3360" s="14">
        <f t="shared" si="155"/>
        <v>41932.311099537037</v>
      </c>
      <c r="S3360">
        <f t="shared" si="156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154"/>
        <v>184.78</v>
      </c>
      <c r="Q3361" s="14">
        <f t="shared" si="155"/>
        <v>42746.057106481487</v>
      </c>
      <c r="S3361">
        <f t="shared" si="156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154"/>
        <v>126.72</v>
      </c>
      <c r="Q3362" s="14">
        <f t="shared" si="155"/>
        <v>42697.082673611112</v>
      </c>
      <c r="S3362">
        <f t="shared" si="156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154"/>
        <v>83.43</v>
      </c>
      <c r="Q3363" s="14">
        <f t="shared" si="155"/>
        <v>41866.025347222225</v>
      </c>
      <c r="S3363">
        <f t="shared" si="156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154"/>
        <v>54.5</v>
      </c>
      <c r="Q3364" s="14">
        <f t="shared" si="155"/>
        <v>42056.091631944444</v>
      </c>
      <c r="S3364">
        <f t="shared" si="156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154"/>
        <v>302.31</v>
      </c>
      <c r="Q3365" s="14">
        <f t="shared" si="155"/>
        <v>41851.771354166667</v>
      </c>
      <c r="S3365">
        <f t="shared" si="156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154"/>
        <v>44.14</v>
      </c>
      <c r="Q3366" s="14">
        <f t="shared" si="155"/>
        <v>42422.977418981478</v>
      </c>
      <c r="S3366">
        <f t="shared" si="156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154"/>
        <v>866.67</v>
      </c>
      <c r="Q3367" s="14">
        <f t="shared" si="155"/>
        <v>42321.101759259262</v>
      </c>
      <c r="S3367">
        <f t="shared" si="156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154"/>
        <v>61.39</v>
      </c>
      <c r="Q3368" s="14">
        <f t="shared" si="155"/>
        <v>42107.067557870367</v>
      </c>
      <c r="S3368">
        <f t="shared" si="156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154"/>
        <v>29.67</v>
      </c>
      <c r="Q3369" s="14">
        <f t="shared" si="155"/>
        <v>42192.933958333335</v>
      </c>
      <c r="S3369">
        <f t="shared" si="156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154"/>
        <v>45.48</v>
      </c>
      <c r="Q3370" s="14">
        <f t="shared" si="155"/>
        <v>41969.199756944443</v>
      </c>
      <c r="S3370">
        <f t="shared" si="156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154"/>
        <v>96.2</v>
      </c>
      <c r="Q3371" s="14">
        <f t="shared" si="155"/>
        <v>42690.041435185187</v>
      </c>
      <c r="S3371">
        <f t="shared" si="156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154"/>
        <v>67.92</v>
      </c>
      <c r="Q3372" s="14">
        <f t="shared" si="155"/>
        <v>42690.334317129629</v>
      </c>
      <c r="S3372">
        <f t="shared" si="156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154"/>
        <v>30.78</v>
      </c>
      <c r="Q3373" s="14">
        <f t="shared" si="155"/>
        <v>42312.874594907407</v>
      </c>
      <c r="S3373">
        <f t="shared" si="156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154"/>
        <v>38.33</v>
      </c>
      <c r="Q3374" s="14">
        <f t="shared" si="155"/>
        <v>41855.548101851848</v>
      </c>
      <c r="S3374">
        <f t="shared" si="156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154"/>
        <v>66.83</v>
      </c>
      <c r="Q3375" s="14">
        <f t="shared" si="155"/>
        <v>42179.854629629626</v>
      </c>
      <c r="S3375">
        <f t="shared" si="156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154"/>
        <v>71.73</v>
      </c>
      <c r="Q3376" s="14">
        <f t="shared" si="155"/>
        <v>42275.731666666667</v>
      </c>
      <c r="S3376">
        <f t="shared" si="156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154"/>
        <v>176.47</v>
      </c>
      <c r="Q3377" s="14">
        <f t="shared" si="155"/>
        <v>41765.610798611109</v>
      </c>
      <c r="S3377">
        <f t="shared" si="156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154"/>
        <v>421.11</v>
      </c>
      <c r="Q3378" s="14">
        <f t="shared" si="155"/>
        <v>42059.701319444444</v>
      </c>
      <c r="S3378">
        <f t="shared" si="156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154"/>
        <v>104.99</v>
      </c>
      <c r="Q3379" s="14">
        <f t="shared" si="155"/>
        <v>42053.732627314821</v>
      </c>
      <c r="S3379">
        <f t="shared" si="156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154"/>
        <v>28.19</v>
      </c>
      <c r="Q3380" s="14">
        <f t="shared" si="155"/>
        <v>41858.355393518519</v>
      </c>
      <c r="S3380">
        <f t="shared" si="156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154"/>
        <v>54.55</v>
      </c>
      <c r="Q3381" s="14">
        <f t="shared" si="155"/>
        <v>42225.513888888891</v>
      </c>
      <c r="S3381">
        <f t="shared" si="156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154"/>
        <v>111.89</v>
      </c>
      <c r="Q3382" s="14">
        <f t="shared" si="155"/>
        <v>41937.95344907407</v>
      </c>
      <c r="S3382">
        <f t="shared" si="156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154"/>
        <v>85.21</v>
      </c>
      <c r="Q3383" s="14">
        <f t="shared" si="155"/>
        <v>42044.184988425928</v>
      </c>
      <c r="S3383">
        <f t="shared" si="156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154"/>
        <v>76.650000000000006</v>
      </c>
      <c r="Q3384" s="14">
        <f t="shared" si="155"/>
        <v>42559.431203703702</v>
      </c>
      <c r="S3384">
        <f t="shared" si="156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154"/>
        <v>65.17</v>
      </c>
      <c r="Q3385" s="14">
        <f t="shared" si="155"/>
        <v>42524.782638888893</v>
      </c>
      <c r="S3385">
        <f t="shared" si="156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154"/>
        <v>93.76</v>
      </c>
      <c r="Q3386" s="14">
        <f t="shared" si="155"/>
        <v>42292.087592592594</v>
      </c>
      <c r="S3386">
        <f t="shared" si="156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154"/>
        <v>133.33000000000001</v>
      </c>
      <c r="Q3387" s="14">
        <f t="shared" si="155"/>
        <v>41953.8675</v>
      </c>
      <c r="S3387">
        <f t="shared" si="156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154"/>
        <v>51.22</v>
      </c>
      <c r="Q3388" s="14">
        <f t="shared" si="155"/>
        <v>41946.644745370373</v>
      </c>
      <c r="S3388">
        <f t="shared" si="156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154"/>
        <v>100.17</v>
      </c>
      <c r="Q3389" s="14">
        <f t="shared" si="155"/>
        <v>41947.762592592589</v>
      </c>
      <c r="S3389">
        <f t="shared" si="156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154"/>
        <v>34.6</v>
      </c>
      <c r="Q3390" s="14">
        <f t="shared" si="155"/>
        <v>42143.461122685185</v>
      </c>
      <c r="S3390">
        <f t="shared" si="156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154"/>
        <v>184.68</v>
      </c>
      <c r="Q3391" s="14">
        <f t="shared" si="155"/>
        <v>42494.563449074078</v>
      </c>
      <c r="S3391">
        <f t="shared" si="156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154"/>
        <v>69.819999999999993</v>
      </c>
      <c r="Q3392" s="14">
        <f t="shared" si="155"/>
        <v>41815.774826388886</v>
      </c>
      <c r="S3392">
        <f t="shared" si="156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154"/>
        <v>61.94</v>
      </c>
      <c r="Q3393" s="14">
        <f t="shared" si="155"/>
        <v>41830.545694444445</v>
      </c>
      <c r="S3393">
        <f t="shared" si="156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si="154"/>
        <v>41.67</v>
      </c>
      <c r="Q3394" s="14">
        <f t="shared" si="155"/>
        <v>42446.845543981486</v>
      </c>
      <c r="S3394">
        <f t="shared" si="156"/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ref="P3395:P3458" si="157">IFERROR(ROUND(E3395/L3395,2),0)</f>
        <v>36.07</v>
      </c>
      <c r="Q3395" s="14">
        <f t="shared" ref="Q3395:Q3458" si="158">(((J3395/60)/60)/24)+DATE(1970,1,1)</f>
        <v>41923.921643518523</v>
      </c>
      <c r="S3395">
        <f t="shared" si="156"/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157"/>
        <v>29</v>
      </c>
      <c r="Q3396" s="14">
        <f t="shared" si="158"/>
        <v>41817.59542824074</v>
      </c>
      <c r="S3396">
        <f t="shared" si="156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157"/>
        <v>24.21</v>
      </c>
      <c r="Q3397" s="14">
        <f t="shared" si="158"/>
        <v>42140.712314814817</v>
      </c>
      <c r="S3397">
        <f t="shared" si="156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157"/>
        <v>55.89</v>
      </c>
      <c r="Q3398" s="14">
        <f t="shared" si="158"/>
        <v>41764.44663194444</v>
      </c>
      <c r="S3398">
        <f t="shared" si="156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157"/>
        <v>11.67</v>
      </c>
      <c r="Q3399" s="14">
        <f t="shared" si="158"/>
        <v>42378.478344907402</v>
      </c>
      <c r="S3399">
        <f t="shared" si="156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157"/>
        <v>68.349999999999994</v>
      </c>
      <c r="Q3400" s="14">
        <f t="shared" si="158"/>
        <v>41941.75203703704</v>
      </c>
      <c r="S3400">
        <f t="shared" si="156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157"/>
        <v>27.07</v>
      </c>
      <c r="Q3401" s="14">
        <f t="shared" si="158"/>
        <v>42026.920428240745</v>
      </c>
      <c r="S3401">
        <f t="shared" si="156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157"/>
        <v>118.13</v>
      </c>
      <c r="Q3402" s="14">
        <f t="shared" si="158"/>
        <v>41834.953865740739</v>
      </c>
      <c r="S3402">
        <f t="shared" ref="S3402:S3465" si="159">YEAR(Q3402)</f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157"/>
        <v>44.76</v>
      </c>
      <c r="Q3403" s="14">
        <f t="shared" si="158"/>
        <v>42193.723912037036</v>
      </c>
      <c r="S3403">
        <f t="shared" si="159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157"/>
        <v>99.79</v>
      </c>
      <c r="Q3404" s="14">
        <f t="shared" si="158"/>
        <v>42290.61855324074</v>
      </c>
      <c r="S3404">
        <f t="shared" si="159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157"/>
        <v>117.65</v>
      </c>
      <c r="Q3405" s="14">
        <f t="shared" si="158"/>
        <v>42150.462083333332</v>
      </c>
      <c r="S3405">
        <f t="shared" si="159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157"/>
        <v>203.33</v>
      </c>
      <c r="Q3406" s="14">
        <f t="shared" si="158"/>
        <v>42152.503495370373</v>
      </c>
      <c r="S3406">
        <f t="shared" si="159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157"/>
        <v>28.32</v>
      </c>
      <c r="Q3407" s="14">
        <f t="shared" si="158"/>
        <v>42410.017199074078</v>
      </c>
      <c r="S3407">
        <f t="shared" si="159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157"/>
        <v>110.23</v>
      </c>
      <c r="Q3408" s="14">
        <f t="shared" si="158"/>
        <v>41791.492777777778</v>
      </c>
      <c r="S3408">
        <f t="shared" si="159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157"/>
        <v>31.97</v>
      </c>
      <c r="Q3409" s="14">
        <f t="shared" si="158"/>
        <v>41796.422326388885</v>
      </c>
      <c r="S3409">
        <f t="shared" si="159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157"/>
        <v>58.61</v>
      </c>
      <c r="Q3410" s="14">
        <f t="shared" si="158"/>
        <v>41808.991944444446</v>
      </c>
      <c r="S3410">
        <f t="shared" si="159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157"/>
        <v>29.43</v>
      </c>
      <c r="Q3411" s="14">
        <f t="shared" si="158"/>
        <v>42544.814328703709</v>
      </c>
      <c r="S3411">
        <f t="shared" si="159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157"/>
        <v>81.38</v>
      </c>
      <c r="Q3412" s="14">
        <f t="shared" si="158"/>
        <v>42500.041550925926</v>
      </c>
      <c r="S3412">
        <f t="shared" si="159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157"/>
        <v>199.17</v>
      </c>
      <c r="Q3413" s="14">
        <f t="shared" si="158"/>
        <v>42265.022824074069</v>
      </c>
      <c r="S3413">
        <f t="shared" si="159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157"/>
        <v>115.38</v>
      </c>
      <c r="Q3414" s="14">
        <f t="shared" si="158"/>
        <v>41879.959050925929</v>
      </c>
      <c r="S3414">
        <f t="shared" si="159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157"/>
        <v>46.43</v>
      </c>
      <c r="Q3415" s="14">
        <f t="shared" si="158"/>
        <v>42053.733078703706</v>
      </c>
      <c r="S3415">
        <f t="shared" si="159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157"/>
        <v>70.569999999999993</v>
      </c>
      <c r="Q3416" s="14">
        <f t="shared" si="158"/>
        <v>42675.832465277781</v>
      </c>
      <c r="S3416">
        <f t="shared" si="159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157"/>
        <v>22.22</v>
      </c>
      <c r="Q3417" s="14">
        <f t="shared" si="158"/>
        <v>42467.144166666665</v>
      </c>
      <c r="S3417">
        <f t="shared" si="159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157"/>
        <v>159.47</v>
      </c>
      <c r="Q3418" s="14">
        <f t="shared" si="158"/>
        <v>42089.412557870368</v>
      </c>
      <c r="S3418">
        <f t="shared" si="159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157"/>
        <v>37.78</v>
      </c>
      <c r="Q3419" s="14">
        <f t="shared" si="158"/>
        <v>41894.91375</v>
      </c>
      <c r="S3419">
        <f t="shared" si="159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157"/>
        <v>72.05</v>
      </c>
      <c r="Q3420" s="14">
        <f t="shared" si="158"/>
        <v>41752.83457175926</v>
      </c>
      <c r="S3420">
        <f t="shared" si="159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157"/>
        <v>63.7</v>
      </c>
      <c r="Q3421" s="14">
        <f t="shared" si="158"/>
        <v>42448.821585648147</v>
      </c>
      <c r="S3421">
        <f t="shared" si="159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157"/>
        <v>28.41</v>
      </c>
      <c r="Q3422" s="14">
        <f t="shared" si="158"/>
        <v>42405.090300925927</v>
      </c>
      <c r="S3422">
        <f t="shared" si="159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157"/>
        <v>103.21</v>
      </c>
      <c r="Q3423" s="14">
        <f t="shared" si="158"/>
        <v>42037.791238425925</v>
      </c>
      <c r="S3423">
        <f t="shared" si="159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157"/>
        <v>71.150000000000006</v>
      </c>
      <c r="Q3424" s="14">
        <f t="shared" si="158"/>
        <v>42323.562222222223</v>
      </c>
      <c r="S3424">
        <f t="shared" si="159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157"/>
        <v>35</v>
      </c>
      <c r="Q3425" s="14">
        <f t="shared" si="158"/>
        <v>42088.911354166667</v>
      </c>
      <c r="S3425">
        <f t="shared" si="159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157"/>
        <v>81.78</v>
      </c>
      <c r="Q3426" s="14">
        <f t="shared" si="158"/>
        <v>42018.676898148144</v>
      </c>
      <c r="S3426">
        <f t="shared" si="159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157"/>
        <v>297.02999999999997</v>
      </c>
      <c r="Q3427" s="14">
        <f t="shared" si="158"/>
        <v>41884.617314814815</v>
      </c>
      <c r="S3427">
        <f t="shared" si="159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157"/>
        <v>46.61</v>
      </c>
      <c r="Q3428" s="14">
        <f t="shared" si="158"/>
        <v>41884.056747685187</v>
      </c>
      <c r="S3428">
        <f t="shared" si="159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157"/>
        <v>51.72</v>
      </c>
      <c r="Q3429" s="14">
        <f t="shared" si="158"/>
        <v>41792.645277777774</v>
      </c>
      <c r="S3429">
        <f t="shared" si="159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157"/>
        <v>40.29</v>
      </c>
      <c r="Q3430" s="14">
        <f t="shared" si="158"/>
        <v>42038.720451388886</v>
      </c>
      <c r="S3430">
        <f t="shared" si="159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157"/>
        <v>16.25</v>
      </c>
      <c r="Q3431" s="14">
        <f t="shared" si="158"/>
        <v>42662.021539351852</v>
      </c>
      <c r="S3431">
        <f t="shared" si="159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157"/>
        <v>30.15</v>
      </c>
      <c r="Q3432" s="14">
        <f t="shared" si="158"/>
        <v>41820.945613425924</v>
      </c>
      <c r="S3432">
        <f t="shared" si="159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157"/>
        <v>95.24</v>
      </c>
      <c r="Q3433" s="14">
        <f t="shared" si="158"/>
        <v>41839.730937500004</v>
      </c>
      <c r="S3433">
        <f t="shared" si="159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157"/>
        <v>52.21</v>
      </c>
      <c r="Q3434" s="14">
        <f t="shared" si="158"/>
        <v>42380.581180555557</v>
      </c>
      <c r="S3434">
        <f t="shared" si="159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157"/>
        <v>134.15</v>
      </c>
      <c r="Q3435" s="14">
        <f t="shared" si="158"/>
        <v>41776.063136574077</v>
      </c>
      <c r="S3435">
        <f t="shared" si="159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157"/>
        <v>62.83</v>
      </c>
      <c r="Q3436" s="14">
        <f t="shared" si="158"/>
        <v>41800.380428240744</v>
      </c>
      <c r="S3436">
        <f t="shared" si="159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157"/>
        <v>58.95</v>
      </c>
      <c r="Q3437" s="14">
        <f t="shared" si="158"/>
        <v>42572.61681712963</v>
      </c>
      <c r="S3437">
        <f t="shared" si="159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157"/>
        <v>143.11000000000001</v>
      </c>
      <c r="Q3438" s="14">
        <f t="shared" si="158"/>
        <v>41851.541585648149</v>
      </c>
      <c r="S3438">
        <f t="shared" si="159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157"/>
        <v>84.17</v>
      </c>
      <c r="Q3439" s="14">
        <f t="shared" si="158"/>
        <v>42205.710879629631</v>
      </c>
      <c r="S3439">
        <f t="shared" si="159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157"/>
        <v>186.07</v>
      </c>
      <c r="Q3440" s="14">
        <f t="shared" si="158"/>
        <v>42100.927858796291</v>
      </c>
      <c r="S3440">
        <f t="shared" si="159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157"/>
        <v>89.79</v>
      </c>
      <c r="Q3441" s="14">
        <f t="shared" si="158"/>
        <v>42374.911226851851</v>
      </c>
      <c r="S3441">
        <f t="shared" si="159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157"/>
        <v>64.16</v>
      </c>
      <c r="Q3442" s="14">
        <f t="shared" si="158"/>
        <v>41809.12300925926</v>
      </c>
      <c r="S3442">
        <f t="shared" si="159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157"/>
        <v>59.65</v>
      </c>
      <c r="Q3443" s="14">
        <f t="shared" si="158"/>
        <v>42294.429641203707</v>
      </c>
      <c r="S3443">
        <f t="shared" si="159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157"/>
        <v>31.25</v>
      </c>
      <c r="Q3444" s="14">
        <f t="shared" si="158"/>
        <v>42124.841111111105</v>
      </c>
      <c r="S3444">
        <f t="shared" si="159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157"/>
        <v>41.22</v>
      </c>
      <c r="Q3445" s="14">
        <f t="shared" si="158"/>
        <v>41861.524837962963</v>
      </c>
      <c r="S3445">
        <f t="shared" si="159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157"/>
        <v>43.35</v>
      </c>
      <c r="Q3446" s="14">
        <f t="shared" si="158"/>
        <v>42521.291504629626</v>
      </c>
      <c r="S3446">
        <f t="shared" si="159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157"/>
        <v>64.52</v>
      </c>
      <c r="Q3447" s="14">
        <f t="shared" si="158"/>
        <v>42272.530509259261</v>
      </c>
      <c r="S3447">
        <f t="shared" si="159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157"/>
        <v>43.28</v>
      </c>
      <c r="Q3448" s="14">
        <f t="shared" si="158"/>
        <v>42016.832465277781</v>
      </c>
      <c r="S3448">
        <f t="shared" si="159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157"/>
        <v>77</v>
      </c>
      <c r="Q3449" s="14">
        <f t="shared" si="158"/>
        <v>42402.889027777783</v>
      </c>
      <c r="S3449">
        <f t="shared" si="159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157"/>
        <v>51.22</v>
      </c>
      <c r="Q3450" s="14">
        <f t="shared" si="158"/>
        <v>41960.119085648148</v>
      </c>
      <c r="S3450">
        <f t="shared" si="159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157"/>
        <v>68.25</v>
      </c>
      <c r="Q3451" s="14">
        <f t="shared" si="158"/>
        <v>42532.052523148144</v>
      </c>
      <c r="S3451">
        <f t="shared" si="159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157"/>
        <v>19.489999999999998</v>
      </c>
      <c r="Q3452" s="14">
        <f t="shared" si="158"/>
        <v>42036.704525462963</v>
      </c>
      <c r="S3452">
        <f t="shared" si="159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157"/>
        <v>41.13</v>
      </c>
      <c r="Q3453" s="14">
        <f t="shared" si="158"/>
        <v>42088.723692129628</v>
      </c>
      <c r="S3453">
        <f t="shared" si="159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157"/>
        <v>41.41</v>
      </c>
      <c r="Q3454" s="14">
        <f t="shared" si="158"/>
        <v>41820.639189814814</v>
      </c>
      <c r="S3454">
        <f t="shared" si="159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157"/>
        <v>27.5</v>
      </c>
      <c r="Q3455" s="14">
        <f t="shared" si="158"/>
        <v>42535.97865740741</v>
      </c>
      <c r="S3455">
        <f t="shared" si="159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157"/>
        <v>33.57</v>
      </c>
      <c r="Q3456" s="14">
        <f t="shared" si="158"/>
        <v>41821.698599537034</v>
      </c>
      <c r="S3456">
        <f t="shared" si="159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157"/>
        <v>145.87</v>
      </c>
      <c r="Q3457" s="14">
        <f t="shared" si="158"/>
        <v>42626.7503125</v>
      </c>
      <c r="S3457">
        <f t="shared" si="159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si="157"/>
        <v>358.69</v>
      </c>
      <c r="Q3458" s="14">
        <f t="shared" si="158"/>
        <v>41821.205636574072</v>
      </c>
      <c r="S3458">
        <f t="shared" si="159"/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ref="P3459:P3522" si="160">IFERROR(ROUND(E3459/L3459,2),0)</f>
        <v>50.98</v>
      </c>
      <c r="Q3459" s="14">
        <f t="shared" ref="Q3459:Q3522" si="161">(((J3459/60)/60)/24)+DATE(1970,1,1)</f>
        <v>42016.706678240742</v>
      </c>
      <c r="S3459">
        <f t="shared" si="159"/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160"/>
        <v>45.04</v>
      </c>
      <c r="Q3460" s="14">
        <f t="shared" si="161"/>
        <v>42011.202581018515</v>
      </c>
      <c r="S3460">
        <f t="shared" si="159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160"/>
        <v>17.53</v>
      </c>
      <c r="Q3461" s="14">
        <f t="shared" si="161"/>
        <v>42480.479861111111</v>
      </c>
      <c r="S3461">
        <f t="shared" si="159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160"/>
        <v>50</v>
      </c>
      <c r="Q3462" s="14">
        <f t="shared" si="161"/>
        <v>41852.527222222219</v>
      </c>
      <c r="S3462">
        <f t="shared" si="159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160"/>
        <v>57.92</v>
      </c>
      <c r="Q3463" s="14">
        <f t="shared" si="161"/>
        <v>42643.632858796293</v>
      </c>
      <c r="S3463">
        <f t="shared" si="159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160"/>
        <v>29.71</v>
      </c>
      <c r="Q3464" s="14">
        <f t="shared" si="161"/>
        <v>42179.898472222223</v>
      </c>
      <c r="S3464">
        <f t="shared" si="159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160"/>
        <v>90.68</v>
      </c>
      <c r="Q3465" s="14">
        <f t="shared" si="161"/>
        <v>42612.918807870374</v>
      </c>
      <c r="S3465">
        <f t="shared" si="159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160"/>
        <v>55.01</v>
      </c>
      <c r="Q3466" s="14">
        <f t="shared" si="161"/>
        <v>42575.130057870367</v>
      </c>
      <c r="S3466">
        <f t="shared" ref="S3466:S3529" si="162">YEAR(Q3466)</f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160"/>
        <v>57.22</v>
      </c>
      <c r="Q3467" s="14">
        <f t="shared" si="161"/>
        <v>42200.625833333332</v>
      </c>
      <c r="S3467">
        <f t="shared" si="162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160"/>
        <v>72.95</v>
      </c>
      <c r="Q3468" s="14">
        <f t="shared" si="161"/>
        <v>42420.019097222219</v>
      </c>
      <c r="S3468">
        <f t="shared" si="162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160"/>
        <v>64.47</v>
      </c>
      <c r="Q3469" s="14">
        <f t="shared" si="161"/>
        <v>42053.671666666662</v>
      </c>
      <c r="S3469">
        <f t="shared" si="162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160"/>
        <v>716.35</v>
      </c>
      <c r="Q3470" s="14">
        <f t="shared" si="161"/>
        <v>42605.765381944439</v>
      </c>
      <c r="S3470">
        <f t="shared" si="162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160"/>
        <v>50.4</v>
      </c>
      <c r="Q3471" s="14">
        <f t="shared" si="161"/>
        <v>42458.641724537039</v>
      </c>
      <c r="S3471">
        <f t="shared" si="162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160"/>
        <v>41.67</v>
      </c>
      <c r="Q3472" s="14">
        <f t="shared" si="161"/>
        <v>42529.022013888884</v>
      </c>
      <c r="S3472">
        <f t="shared" si="162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160"/>
        <v>35.770000000000003</v>
      </c>
      <c r="Q3473" s="14">
        <f t="shared" si="161"/>
        <v>41841.820486111108</v>
      </c>
      <c r="S3473">
        <f t="shared" si="162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160"/>
        <v>88.74</v>
      </c>
      <c r="Q3474" s="14">
        <f t="shared" si="161"/>
        <v>41928.170497685183</v>
      </c>
      <c r="S3474">
        <f t="shared" si="162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160"/>
        <v>148.47999999999999</v>
      </c>
      <c r="Q3475" s="14">
        <f t="shared" si="161"/>
        <v>42062.834444444445</v>
      </c>
      <c r="S3475">
        <f t="shared" si="162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160"/>
        <v>51.79</v>
      </c>
      <c r="Q3476" s="14">
        <f t="shared" si="161"/>
        <v>42541.501516203702</v>
      </c>
      <c r="S3476">
        <f t="shared" si="162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160"/>
        <v>20</v>
      </c>
      <c r="Q3477" s="14">
        <f t="shared" si="161"/>
        <v>41918.880833333329</v>
      </c>
      <c r="S3477">
        <f t="shared" si="162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160"/>
        <v>52</v>
      </c>
      <c r="Q3478" s="14">
        <f t="shared" si="161"/>
        <v>41921.279976851853</v>
      </c>
      <c r="S3478">
        <f t="shared" si="162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160"/>
        <v>53.23</v>
      </c>
      <c r="Q3479" s="14">
        <f t="shared" si="161"/>
        <v>42128.736608796295</v>
      </c>
      <c r="S3479">
        <f t="shared" si="162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160"/>
        <v>39.6</v>
      </c>
      <c r="Q3480" s="14">
        <f t="shared" si="161"/>
        <v>42053.916921296302</v>
      </c>
      <c r="S3480">
        <f t="shared" si="162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160"/>
        <v>34.25</v>
      </c>
      <c r="Q3481" s="14">
        <f t="shared" si="161"/>
        <v>41781.855092592588</v>
      </c>
      <c r="S3481">
        <f t="shared" si="162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160"/>
        <v>164.62</v>
      </c>
      <c r="Q3482" s="14">
        <f t="shared" si="161"/>
        <v>42171.317442129628</v>
      </c>
      <c r="S3482">
        <f t="shared" si="162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160"/>
        <v>125.05</v>
      </c>
      <c r="Q3483" s="14">
        <f t="shared" si="161"/>
        <v>41989.24754629629</v>
      </c>
      <c r="S3483">
        <f t="shared" si="162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160"/>
        <v>51.88</v>
      </c>
      <c r="Q3484" s="14">
        <f t="shared" si="161"/>
        <v>41796.771597222221</v>
      </c>
      <c r="S3484">
        <f t="shared" si="162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160"/>
        <v>40.29</v>
      </c>
      <c r="Q3485" s="14">
        <f t="shared" si="161"/>
        <v>41793.668761574074</v>
      </c>
      <c r="S3485">
        <f t="shared" si="162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160"/>
        <v>64.91</v>
      </c>
      <c r="Q3486" s="14">
        <f t="shared" si="161"/>
        <v>42506.760405092587</v>
      </c>
      <c r="S3486">
        <f t="shared" si="162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160"/>
        <v>55.33</v>
      </c>
      <c r="Q3487" s="14">
        <f t="shared" si="161"/>
        <v>42372.693055555559</v>
      </c>
      <c r="S3487">
        <f t="shared" si="162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160"/>
        <v>83.14</v>
      </c>
      <c r="Q3488" s="14">
        <f t="shared" si="161"/>
        <v>42126.87501157407</v>
      </c>
      <c r="S3488">
        <f t="shared" si="162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160"/>
        <v>38.71</v>
      </c>
      <c r="Q3489" s="14">
        <f t="shared" si="161"/>
        <v>42149.940416666665</v>
      </c>
      <c r="S3489">
        <f t="shared" si="162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160"/>
        <v>125.38</v>
      </c>
      <c r="Q3490" s="14">
        <f t="shared" si="161"/>
        <v>42087.768055555556</v>
      </c>
      <c r="S3490">
        <f t="shared" si="162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160"/>
        <v>78.260000000000005</v>
      </c>
      <c r="Q3491" s="14">
        <f t="shared" si="161"/>
        <v>41753.635775462964</v>
      </c>
      <c r="S3491">
        <f t="shared" si="162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160"/>
        <v>47.22</v>
      </c>
      <c r="Q3492" s="14">
        <f t="shared" si="161"/>
        <v>42443.802361111113</v>
      </c>
      <c r="S3492">
        <f t="shared" si="162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160"/>
        <v>79.099999999999994</v>
      </c>
      <c r="Q3493" s="14">
        <f t="shared" si="161"/>
        <v>42121.249814814815</v>
      </c>
      <c r="S3493">
        <f t="shared" si="162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160"/>
        <v>114.29</v>
      </c>
      <c r="Q3494" s="14">
        <f t="shared" si="161"/>
        <v>42268.009224537032</v>
      </c>
      <c r="S3494">
        <f t="shared" si="162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160"/>
        <v>51.72</v>
      </c>
      <c r="Q3495" s="14">
        <f t="shared" si="161"/>
        <v>41848.866157407407</v>
      </c>
      <c r="S3495">
        <f t="shared" si="162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160"/>
        <v>30.77</v>
      </c>
      <c r="Q3496" s="14">
        <f t="shared" si="161"/>
        <v>42689.214988425927</v>
      </c>
      <c r="S3496">
        <f t="shared" si="162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160"/>
        <v>74.209999999999994</v>
      </c>
      <c r="Q3497" s="14">
        <f t="shared" si="161"/>
        <v>41915.762835648151</v>
      </c>
      <c r="S3497">
        <f t="shared" si="162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160"/>
        <v>47.85</v>
      </c>
      <c r="Q3498" s="14">
        <f t="shared" si="161"/>
        <v>42584.846828703703</v>
      </c>
      <c r="S3498">
        <f t="shared" si="162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160"/>
        <v>34.409999999999997</v>
      </c>
      <c r="Q3499" s="14">
        <f t="shared" si="161"/>
        <v>42511.741944444439</v>
      </c>
      <c r="S3499">
        <f t="shared" si="162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160"/>
        <v>40.24</v>
      </c>
      <c r="Q3500" s="14">
        <f t="shared" si="161"/>
        <v>42459.15861111111</v>
      </c>
      <c r="S3500">
        <f t="shared" si="162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160"/>
        <v>60.29</v>
      </c>
      <c r="Q3501" s="14">
        <f t="shared" si="161"/>
        <v>42132.036168981482</v>
      </c>
      <c r="S3501">
        <f t="shared" si="162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160"/>
        <v>25.31</v>
      </c>
      <c r="Q3502" s="14">
        <f t="shared" si="161"/>
        <v>42419.91942129629</v>
      </c>
      <c r="S3502">
        <f t="shared" si="162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160"/>
        <v>35.950000000000003</v>
      </c>
      <c r="Q3503" s="14">
        <f t="shared" si="161"/>
        <v>42233.763831018514</v>
      </c>
      <c r="S3503">
        <f t="shared" si="162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160"/>
        <v>136</v>
      </c>
      <c r="Q3504" s="14">
        <f t="shared" si="161"/>
        <v>42430.839398148149</v>
      </c>
      <c r="S3504">
        <f t="shared" si="162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160"/>
        <v>70.760000000000005</v>
      </c>
      <c r="Q3505" s="14">
        <f t="shared" si="161"/>
        <v>42545.478333333333</v>
      </c>
      <c r="S3505">
        <f t="shared" si="162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160"/>
        <v>125</v>
      </c>
      <c r="Q3506" s="14">
        <f t="shared" si="161"/>
        <v>42297.748738425929</v>
      </c>
      <c r="S3506">
        <f t="shared" si="162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160"/>
        <v>66.510000000000005</v>
      </c>
      <c r="Q3507" s="14">
        <f t="shared" si="161"/>
        <v>41760.935706018521</v>
      </c>
      <c r="S3507">
        <f t="shared" si="162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160"/>
        <v>105</v>
      </c>
      <c r="Q3508" s="14">
        <f t="shared" si="161"/>
        <v>41829.734259259261</v>
      </c>
      <c r="S3508">
        <f t="shared" si="162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160"/>
        <v>145</v>
      </c>
      <c r="Q3509" s="14">
        <f t="shared" si="161"/>
        <v>42491.92288194444</v>
      </c>
      <c r="S3509">
        <f t="shared" si="162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160"/>
        <v>12</v>
      </c>
      <c r="Q3510" s="14">
        <f t="shared" si="161"/>
        <v>42477.729780092588</v>
      </c>
      <c r="S3510">
        <f t="shared" si="162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160"/>
        <v>96.67</v>
      </c>
      <c r="Q3511" s="14">
        <f t="shared" si="161"/>
        <v>41950.859560185185</v>
      </c>
      <c r="S3511">
        <f t="shared" si="162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160"/>
        <v>60.33</v>
      </c>
      <c r="Q3512" s="14">
        <f t="shared" si="161"/>
        <v>41802.62090277778</v>
      </c>
      <c r="S3512">
        <f t="shared" si="162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160"/>
        <v>79.89</v>
      </c>
      <c r="Q3513" s="14">
        <f t="shared" si="161"/>
        <v>41927.873784722222</v>
      </c>
      <c r="S3513">
        <f t="shared" si="162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160"/>
        <v>58.82</v>
      </c>
      <c r="Q3514" s="14">
        <f t="shared" si="161"/>
        <v>42057.536944444444</v>
      </c>
      <c r="S3514">
        <f t="shared" si="162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160"/>
        <v>75.34</v>
      </c>
      <c r="Q3515" s="14">
        <f t="shared" si="161"/>
        <v>41781.096203703702</v>
      </c>
      <c r="S3515">
        <f t="shared" si="162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160"/>
        <v>55</v>
      </c>
      <c r="Q3516" s="14">
        <f t="shared" si="161"/>
        <v>42020.846666666665</v>
      </c>
      <c r="S3516">
        <f t="shared" si="162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160"/>
        <v>66.959999999999994</v>
      </c>
      <c r="Q3517" s="14">
        <f t="shared" si="161"/>
        <v>42125.772812499999</v>
      </c>
      <c r="S3517">
        <f t="shared" si="162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160"/>
        <v>227.27</v>
      </c>
      <c r="Q3518" s="14">
        <f t="shared" si="161"/>
        <v>41856.010069444441</v>
      </c>
      <c r="S3518">
        <f t="shared" si="162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160"/>
        <v>307.69</v>
      </c>
      <c r="Q3519" s="14">
        <f t="shared" si="161"/>
        <v>41794.817523148151</v>
      </c>
      <c r="S3519">
        <f t="shared" si="162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160"/>
        <v>50.02</v>
      </c>
      <c r="Q3520" s="14">
        <f t="shared" si="161"/>
        <v>41893.783553240741</v>
      </c>
      <c r="S3520">
        <f t="shared" si="162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160"/>
        <v>72.39</v>
      </c>
      <c r="Q3521" s="14">
        <f t="shared" si="161"/>
        <v>42037.598958333328</v>
      </c>
      <c r="S3521">
        <f t="shared" si="162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si="160"/>
        <v>95.95</v>
      </c>
      <c r="Q3522" s="14">
        <f t="shared" si="161"/>
        <v>42227.824212962965</v>
      </c>
      <c r="S3522">
        <f t="shared" si="162"/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ref="P3523:P3586" si="163">IFERROR(ROUND(E3523/L3523,2),0)</f>
        <v>45.62</v>
      </c>
      <c r="Q3523" s="14">
        <f t="shared" ref="Q3523:Q3586" si="164">(((J3523/60)/60)/24)+DATE(1970,1,1)</f>
        <v>41881.361342592594</v>
      </c>
      <c r="S3523">
        <f t="shared" si="162"/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163"/>
        <v>41.03</v>
      </c>
      <c r="Q3524" s="14">
        <f t="shared" si="164"/>
        <v>42234.789884259255</v>
      </c>
      <c r="S3524">
        <f t="shared" si="162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163"/>
        <v>56.83</v>
      </c>
      <c r="Q3525" s="14">
        <f t="shared" si="164"/>
        <v>42581.397546296299</v>
      </c>
      <c r="S3525">
        <f t="shared" si="162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163"/>
        <v>137.24</v>
      </c>
      <c r="Q3526" s="14">
        <f t="shared" si="164"/>
        <v>41880.76357638889</v>
      </c>
      <c r="S3526">
        <f t="shared" si="162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163"/>
        <v>75.709999999999994</v>
      </c>
      <c r="Q3527" s="14">
        <f t="shared" si="164"/>
        <v>42214.6956712963</v>
      </c>
      <c r="S3527">
        <f t="shared" si="162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163"/>
        <v>99</v>
      </c>
      <c r="Q3528" s="14">
        <f t="shared" si="164"/>
        <v>42460.335312499999</v>
      </c>
      <c r="S3528">
        <f t="shared" si="162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163"/>
        <v>81.569999999999993</v>
      </c>
      <c r="Q3529" s="14">
        <f t="shared" si="164"/>
        <v>42167.023206018523</v>
      </c>
      <c r="S3529">
        <f t="shared" si="162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163"/>
        <v>45.11</v>
      </c>
      <c r="Q3530" s="14">
        <f t="shared" si="164"/>
        <v>42733.50136574074</v>
      </c>
      <c r="S3530">
        <f t="shared" ref="S3530:S3593" si="165">YEAR(Q3530)</f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163"/>
        <v>36.67</v>
      </c>
      <c r="Q3531" s="14">
        <f t="shared" si="164"/>
        <v>42177.761782407411</v>
      </c>
      <c r="S3531">
        <f t="shared" si="165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163"/>
        <v>125</v>
      </c>
      <c r="Q3532" s="14">
        <f t="shared" si="164"/>
        <v>42442.623344907406</v>
      </c>
      <c r="S3532">
        <f t="shared" si="165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163"/>
        <v>49.23</v>
      </c>
      <c r="Q3533" s="14">
        <f t="shared" si="164"/>
        <v>42521.654328703706</v>
      </c>
      <c r="S3533">
        <f t="shared" si="165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163"/>
        <v>42.3</v>
      </c>
      <c r="Q3534" s="14">
        <f t="shared" si="164"/>
        <v>41884.599849537037</v>
      </c>
      <c r="S3534">
        <f t="shared" si="165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163"/>
        <v>78.88</v>
      </c>
      <c r="Q3535" s="14">
        <f t="shared" si="164"/>
        <v>42289.761192129634</v>
      </c>
      <c r="S3535">
        <f t="shared" si="165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163"/>
        <v>38.28</v>
      </c>
      <c r="Q3536" s="14">
        <f t="shared" si="164"/>
        <v>42243.6252662037</v>
      </c>
      <c r="S3536">
        <f t="shared" si="165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163"/>
        <v>44.85</v>
      </c>
      <c r="Q3537" s="14">
        <f t="shared" si="164"/>
        <v>42248.640162037031</v>
      </c>
      <c r="S3537">
        <f t="shared" si="165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163"/>
        <v>13.53</v>
      </c>
      <c r="Q3538" s="14">
        <f t="shared" si="164"/>
        <v>42328.727141203708</v>
      </c>
      <c r="S3538">
        <f t="shared" si="165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163"/>
        <v>43.5</v>
      </c>
      <c r="Q3539" s="14">
        <f t="shared" si="164"/>
        <v>41923.354351851849</v>
      </c>
      <c r="S3539">
        <f t="shared" si="165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163"/>
        <v>30.95</v>
      </c>
      <c r="Q3540" s="14">
        <f t="shared" si="164"/>
        <v>42571.420601851853</v>
      </c>
      <c r="S3540">
        <f t="shared" si="165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163"/>
        <v>55.23</v>
      </c>
      <c r="Q3541" s="14">
        <f t="shared" si="164"/>
        <v>42600.756041666667</v>
      </c>
      <c r="S3541">
        <f t="shared" si="165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163"/>
        <v>46.13</v>
      </c>
      <c r="Q3542" s="14">
        <f t="shared" si="164"/>
        <v>42517.003368055557</v>
      </c>
      <c r="S3542">
        <f t="shared" si="165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163"/>
        <v>39.380000000000003</v>
      </c>
      <c r="Q3543" s="14">
        <f t="shared" si="164"/>
        <v>42222.730034722219</v>
      </c>
      <c r="S3543">
        <f t="shared" si="165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163"/>
        <v>66.150000000000006</v>
      </c>
      <c r="Q3544" s="14">
        <f t="shared" si="164"/>
        <v>41829.599791666667</v>
      </c>
      <c r="S3544">
        <f t="shared" si="165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163"/>
        <v>54.14</v>
      </c>
      <c r="Q3545" s="14">
        <f t="shared" si="164"/>
        <v>42150.755312499998</v>
      </c>
      <c r="S3545">
        <f t="shared" si="165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163"/>
        <v>104.17</v>
      </c>
      <c r="Q3546" s="14">
        <f t="shared" si="164"/>
        <v>42040.831678240742</v>
      </c>
      <c r="S3546">
        <f t="shared" si="165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163"/>
        <v>31.38</v>
      </c>
      <c r="Q3547" s="14">
        <f t="shared" si="164"/>
        <v>42075.807395833333</v>
      </c>
      <c r="S3547">
        <f t="shared" si="165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163"/>
        <v>59.21</v>
      </c>
      <c r="Q3548" s="14">
        <f t="shared" si="164"/>
        <v>42073.660694444443</v>
      </c>
      <c r="S3548">
        <f t="shared" si="165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163"/>
        <v>119.18</v>
      </c>
      <c r="Q3549" s="14">
        <f t="shared" si="164"/>
        <v>42480.078715277778</v>
      </c>
      <c r="S3549">
        <f t="shared" si="165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163"/>
        <v>164.62</v>
      </c>
      <c r="Q3550" s="14">
        <f t="shared" si="164"/>
        <v>42411.942291666666</v>
      </c>
      <c r="S3550">
        <f t="shared" si="165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163"/>
        <v>24.29</v>
      </c>
      <c r="Q3551" s="14">
        <f t="shared" si="164"/>
        <v>42223.394363425927</v>
      </c>
      <c r="S3551">
        <f t="shared" si="165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163"/>
        <v>40.94</v>
      </c>
      <c r="Q3552" s="14">
        <f t="shared" si="164"/>
        <v>42462.893495370372</v>
      </c>
      <c r="S3552">
        <f t="shared" si="165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163"/>
        <v>61.1</v>
      </c>
      <c r="Q3553" s="14">
        <f t="shared" si="164"/>
        <v>41753.515856481477</v>
      </c>
      <c r="S3553">
        <f t="shared" si="165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163"/>
        <v>38.65</v>
      </c>
      <c r="Q3554" s="14">
        <f t="shared" si="164"/>
        <v>41788.587083333332</v>
      </c>
      <c r="S3554">
        <f t="shared" si="165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163"/>
        <v>56.2</v>
      </c>
      <c r="Q3555" s="14">
        <f t="shared" si="164"/>
        <v>42196.028703703705</v>
      </c>
      <c r="S3555">
        <f t="shared" si="165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163"/>
        <v>107</v>
      </c>
      <c r="Q3556" s="14">
        <f t="shared" si="164"/>
        <v>42016.050451388888</v>
      </c>
      <c r="S3556">
        <f t="shared" si="165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163"/>
        <v>171.43</v>
      </c>
      <c r="Q3557" s="14">
        <f t="shared" si="164"/>
        <v>42661.442060185189</v>
      </c>
      <c r="S3557">
        <f t="shared" si="165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163"/>
        <v>110.5</v>
      </c>
      <c r="Q3558" s="14">
        <f t="shared" si="164"/>
        <v>41808.649583333332</v>
      </c>
      <c r="S3558">
        <f t="shared" si="165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163"/>
        <v>179.28</v>
      </c>
      <c r="Q3559" s="14">
        <f t="shared" si="164"/>
        <v>41730.276747685188</v>
      </c>
      <c r="S3559">
        <f t="shared" si="165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163"/>
        <v>22.91</v>
      </c>
      <c r="Q3560" s="14">
        <f t="shared" si="164"/>
        <v>42139.816840277781</v>
      </c>
      <c r="S3560">
        <f t="shared" si="165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163"/>
        <v>43.13</v>
      </c>
      <c r="Q3561" s="14">
        <f t="shared" si="164"/>
        <v>42194.096157407403</v>
      </c>
      <c r="S3561">
        <f t="shared" si="165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163"/>
        <v>46.89</v>
      </c>
      <c r="Q3562" s="14">
        <f t="shared" si="164"/>
        <v>42115.889652777783</v>
      </c>
      <c r="S3562">
        <f t="shared" si="165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163"/>
        <v>47.41</v>
      </c>
      <c r="Q3563" s="14">
        <f t="shared" si="164"/>
        <v>42203.680300925931</v>
      </c>
      <c r="S3563">
        <f t="shared" si="165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163"/>
        <v>15.13</v>
      </c>
      <c r="Q3564" s="14">
        <f t="shared" si="164"/>
        <v>42433.761886574073</v>
      </c>
      <c r="S3564">
        <f t="shared" si="165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163"/>
        <v>21.1</v>
      </c>
      <c r="Q3565" s="14">
        <f t="shared" si="164"/>
        <v>42555.671944444446</v>
      </c>
      <c r="S3565">
        <f t="shared" si="165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163"/>
        <v>59.12</v>
      </c>
      <c r="Q3566" s="14">
        <f t="shared" si="164"/>
        <v>42236.623252314821</v>
      </c>
      <c r="S3566">
        <f t="shared" si="165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163"/>
        <v>97.92</v>
      </c>
      <c r="Q3567" s="14">
        <f t="shared" si="164"/>
        <v>41974.743148148147</v>
      </c>
      <c r="S3567">
        <f t="shared" si="165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163"/>
        <v>55.13</v>
      </c>
      <c r="Q3568" s="14">
        <f t="shared" si="164"/>
        <v>41997.507905092592</v>
      </c>
      <c r="S3568">
        <f t="shared" si="165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163"/>
        <v>26.54</v>
      </c>
      <c r="Q3569" s="14">
        <f t="shared" si="164"/>
        <v>42135.810694444444</v>
      </c>
      <c r="S3569">
        <f t="shared" si="165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163"/>
        <v>58.42</v>
      </c>
      <c r="Q3570" s="14">
        <f t="shared" si="164"/>
        <v>41869.740671296298</v>
      </c>
      <c r="S3570">
        <f t="shared" si="165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163"/>
        <v>122.54</v>
      </c>
      <c r="Q3571" s="14">
        <f t="shared" si="164"/>
        <v>41982.688611111109</v>
      </c>
      <c r="S3571">
        <f t="shared" si="165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163"/>
        <v>87.96</v>
      </c>
      <c r="Q3572" s="14">
        <f t="shared" si="164"/>
        <v>41976.331979166673</v>
      </c>
      <c r="S3572">
        <f t="shared" si="165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163"/>
        <v>73.239999999999995</v>
      </c>
      <c r="Q3573" s="14">
        <f t="shared" si="164"/>
        <v>41912.858946759261</v>
      </c>
      <c r="S3573">
        <f t="shared" si="165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163"/>
        <v>55.56</v>
      </c>
      <c r="Q3574" s="14">
        <f t="shared" si="164"/>
        <v>42146.570393518516</v>
      </c>
      <c r="S3574">
        <f t="shared" si="165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163"/>
        <v>39.54</v>
      </c>
      <c r="Q3575" s="14">
        <f t="shared" si="164"/>
        <v>41921.375532407408</v>
      </c>
      <c r="S3575">
        <f t="shared" si="165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163"/>
        <v>136.78</v>
      </c>
      <c r="Q3576" s="14">
        <f t="shared" si="164"/>
        <v>41926.942685185182</v>
      </c>
      <c r="S3576">
        <f t="shared" si="165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163"/>
        <v>99.34</v>
      </c>
      <c r="Q3577" s="14">
        <f t="shared" si="164"/>
        <v>42561.783877314811</v>
      </c>
      <c r="S3577">
        <f t="shared" si="165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163"/>
        <v>20</v>
      </c>
      <c r="Q3578" s="14">
        <f t="shared" si="164"/>
        <v>42649.54923611111</v>
      </c>
      <c r="S3578">
        <f t="shared" si="165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163"/>
        <v>28.89</v>
      </c>
      <c r="Q3579" s="14">
        <f t="shared" si="164"/>
        <v>42093.786840277782</v>
      </c>
      <c r="S3579">
        <f t="shared" si="165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163"/>
        <v>40.549999999999997</v>
      </c>
      <c r="Q3580" s="14">
        <f t="shared" si="164"/>
        <v>42460.733530092592</v>
      </c>
      <c r="S3580">
        <f t="shared" si="165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163"/>
        <v>35.71</v>
      </c>
      <c r="Q3581" s="14">
        <f t="shared" si="164"/>
        <v>42430.762222222227</v>
      </c>
      <c r="S3581">
        <f t="shared" si="165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163"/>
        <v>37.96</v>
      </c>
      <c r="Q3582" s="14">
        <f t="shared" si="164"/>
        <v>42026.176180555558</v>
      </c>
      <c r="S3582">
        <f t="shared" si="165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163"/>
        <v>33.33</v>
      </c>
      <c r="Q3583" s="14">
        <f t="shared" si="164"/>
        <v>41836.471180555556</v>
      </c>
      <c r="S3583">
        <f t="shared" si="165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163"/>
        <v>58.57</v>
      </c>
      <c r="Q3584" s="14">
        <f t="shared" si="164"/>
        <v>42451.095856481479</v>
      </c>
      <c r="S3584">
        <f t="shared" si="165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163"/>
        <v>135.63</v>
      </c>
      <c r="Q3585" s="14">
        <f t="shared" si="164"/>
        <v>42418.425983796296</v>
      </c>
      <c r="S3585">
        <f t="shared" si="165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si="163"/>
        <v>30.94</v>
      </c>
      <c r="Q3586" s="14">
        <f t="shared" si="164"/>
        <v>42168.316481481481</v>
      </c>
      <c r="S3586">
        <f t="shared" si="165"/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ref="P3587:P3650" si="166">IFERROR(ROUND(E3587/L3587,2),0)</f>
        <v>176.09</v>
      </c>
      <c r="Q3587" s="14">
        <f t="shared" ref="Q3587:Q3650" si="167">(((J3587/60)/60)/24)+DATE(1970,1,1)</f>
        <v>41964.716319444444</v>
      </c>
      <c r="S3587">
        <f t="shared" si="165"/>
        <v>2014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166"/>
        <v>151.97999999999999</v>
      </c>
      <c r="Q3588" s="14">
        <f t="shared" si="167"/>
        <v>42576.697569444441</v>
      </c>
      <c r="S3588">
        <f t="shared" si="165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166"/>
        <v>22.61</v>
      </c>
      <c r="Q3589" s="14">
        <f t="shared" si="167"/>
        <v>42503.539976851855</v>
      </c>
      <c r="S3589">
        <f t="shared" si="165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166"/>
        <v>18.27</v>
      </c>
      <c r="Q3590" s="14">
        <f t="shared" si="167"/>
        <v>42101.828819444447</v>
      </c>
      <c r="S3590">
        <f t="shared" si="165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166"/>
        <v>82.26</v>
      </c>
      <c r="Q3591" s="14">
        <f t="shared" si="167"/>
        <v>42125.647534722222</v>
      </c>
      <c r="S3591">
        <f t="shared" si="165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166"/>
        <v>68.53</v>
      </c>
      <c r="Q3592" s="14">
        <f t="shared" si="167"/>
        <v>41902.333726851852</v>
      </c>
      <c r="S3592">
        <f t="shared" si="165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166"/>
        <v>68.06</v>
      </c>
      <c r="Q3593" s="14">
        <f t="shared" si="167"/>
        <v>42003.948425925926</v>
      </c>
      <c r="S3593">
        <f t="shared" si="165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166"/>
        <v>72.709999999999994</v>
      </c>
      <c r="Q3594" s="14">
        <f t="shared" si="167"/>
        <v>41988.829942129625</v>
      </c>
      <c r="S3594">
        <f t="shared" ref="S3594:S3629" si="168">YEAR(Q3594)</f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166"/>
        <v>77.19</v>
      </c>
      <c r="Q3595" s="14">
        <f t="shared" si="167"/>
        <v>41974.898599537039</v>
      </c>
      <c r="S3595">
        <f t="shared" si="168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166"/>
        <v>55.97</v>
      </c>
      <c r="Q3596" s="14">
        <f t="shared" si="167"/>
        <v>42592.066921296297</v>
      </c>
      <c r="S3596">
        <f t="shared" si="168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166"/>
        <v>49.69</v>
      </c>
      <c r="Q3597" s="14">
        <f t="shared" si="167"/>
        <v>42050.008368055554</v>
      </c>
      <c r="S3597">
        <f t="shared" si="168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166"/>
        <v>79</v>
      </c>
      <c r="Q3598" s="14">
        <f t="shared" si="167"/>
        <v>41856.715069444443</v>
      </c>
      <c r="S3598">
        <f t="shared" si="168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166"/>
        <v>77.73</v>
      </c>
      <c r="Q3599" s="14">
        <f t="shared" si="167"/>
        <v>42417.585532407407</v>
      </c>
      <c r="S3599">
        <f t="shared" si="168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166"/>
        <v>40.78</v>
      </c>
      <c r="Q3600" s="14">
        <f t="shared" si="167"/>
        <v>41866.79886574074</v>
      </c>
      <c r="S3600">
        <f t="shared" si="168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166"/>
        <v>59.41</v>
      </c>
      <c r="Q3601" s="14">
        <f t="shared" si="167"/>
        <v>42220.79487268519</v>
      </c>
      <c r="S3601">
        <f t="shared" si="168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166"/>
        <v>3.25</v>
      </c>
      <c r="Q3602" s="14">
        <f t="shared" si="167"/>
        <v>42628.849120370374</v>
      </c>
      <c r="S3602">
        <f t="shared" si="168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166"/>
        <v>39.380000000000003</v>
      </c>
      <c r="Q3603" s="14">
        <f t="shared" si="167"/>
        <v>41990.99863425926</v>
      </c>
      <c r="S3603">
        <f t="shared" si="168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166"/>
        <v>81.67</v>
      </c>
      <c r="Q3604" s="14">
        <f t="shared" si="167"/>
        <v>42447.894432870366</v>
      </c>
      <c r="S3604">
        <f t="shared" si="168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166"/>
        <v>44.91</v>
      </c>
      <c r="Q3605" s="14">
        <f t="shared" si="167"/>
        <v>42283.864351851851</v>
      </c>
      <c r="S3605">
        <f t="shared" si="168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166"/>
        <v>49.06</v>
      </c>
      <c r="Q3606" s="14">
        <f t="shared" si="167"/>
        <v>42483.015694444446</v>
      </c>
      <c r="S3606">
        <f t="shared" si="168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166"/>
        <v>30.67</v>
      </c>
      <c r="Q3607" s="14">
        <f t="shared" si="167"/>
        <v>42383.793124999997</v>
      </c>
      <c r="S3607">
        <f t="shared" si="168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166"/>
        <v>61.06</v>
      </c>
      <c r="Q3608" s="14">
        <f t="shared" si="167"/>
        <v>42566.604826388888</v>
      </c>
      <c r="S3608">
        <f t="shared" si="168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166"/>
        <v>29</v>
      </c>
      <c r="Q3609" s="14">
        <f t="shared" si="167"/>
        <v>42338.963912037041</v>
      </c>
      <c r="S3609">
        <f t="shared" si="168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166"/>
        <v>29.63</v>
      </c>
      <c r="Q3610" s="14">
        <f t="shared" si="167"/>
        <v>42506.709375000006</v>
      </c>
      <c r="S3610">
        <f t="shared" si="168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166"/>
        <v>143.1</v>
      </c>
      <c r="Q3611" s="14">
        <f t="shared" si="167"/>
        <v>42429.991724537031</v>
      </c>
      <c r="S3611">
        <f t="shared" si="168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166"/>
        <v>52.35</v>
      </c>
      <c r="Q3612" s="14">
        <f t="shared" si="167"/>
        <v>42203.432129629626</v>
      </c>
      <c r="S3612">
        <f t="shared" si="168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166"/>
        <v>66.67</v>
      </c>
      <c r="Q3613" s="14">
        <f t="shared" si="167"/>
        <v>42072.370381944449</v>
      </c>
      <c r="S3613">
        <f t="shared" si="168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166"/>
        <v>126.67</v>
      </c>
      <c r="Q3614" s="14">
        <f t="shared" si="167"/>
        <v>41789.726979166669</v>
      </c>
      <c r="S3614">
        <f t="shared" si="168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166"/>
        <v>62.5</v>
      </c>
      <c r="Q3615" s="14">
        <f t="shared" si="167"/>
        <v>41788.58997685185</v>
      </c>
      <c r="S3615">
        <f t="shared" si="168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166"/>
        <v>35.49</v>
      </c>
      <c r="Q3616" s="14">
        <f t="shared" si="167"/>
        <v>42144.041851851856</v>
      </c>
      <c r="S3616">
        <f t="shared" si="168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166"/>
        <v>37.08</v>
      </c>
      <c r="Q3617" s="14">
        <f t="shared" si="167"/>
        <v>42318.593703703707</v>
      </c>
      <c r="S3617">
        <f t="shared" si="168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166"/>
        <v>69.33</v>
      </c>
      <c r="Q3618" s="14">
        <f t="shared" si="167"/>
        <v>42052.949814814812</v>
      </c>
      <c r="S3618">
        <f t="shared" si="168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166"/>
        <v>17.25</v>
      </c>
      <c r="Q3619" s="14">
        <f t="shared" si="167"/>
        <v>42779.610289351855</v>
      </c>
      <c r="S3619">
        <f t="shared" si="168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166"/>
        <v>36.07</v>
      </c>
      <c r="Q3620" s="14">
        <f t="shared" si="167"/>
        <v>42128.627893518518</v>
      </c>
      <c r="S3620">
        <f t="shared" si="168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166"/>
        <v>66.47</v>
      </c>
      <c r="Q3621" s="14">
        <f t="shared" si="167"/>
        <v>42661.132245370376</v>
      </c>
      <c r="S3621">
        <f t="shared" si="168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166"/>
        <v>56.07</v>
      </c>
      <c r="Q3622" s="14">
        <f t="shared" si="167"/>
        <v>42037.938206018516</v>
      </c>
      <c r="S3622">
        <f t="shared" si="168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166"/>
        <v>47.03</v>
      </c>
      <c r="Q3623" s="14">
        <f t="shared" si="167"/>
        <v>42619.935694444444</v>
      </c>
      <c r="S3623">
        <f t="shared" si="168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166"/>
        <v>47.67</v>
      </c>
      <c r="Q3624" s="14">
        <f t="shared" si="167"/>
        <v>41877.221886574072</v>
      </c>
      <c r="S3624">
        <f t="shared" si="168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166"/>
        <v>88.24</v>
      </c>
      <c r="Q3625" s="14">
        <f t="shared" si="167"/>
        <v>41828.736921296295</v>
      </c>
      <c r="S3625">
        <f t="shared" si="168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166"/>
        <v>80.72</v>
      </c>
      <c r="Q3626" s="14">
        <f t="shared" si="167"/>
        <v>42545.774189814809</v>
      </c>
      <c r="S3626">
        <f t="shared" si="168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166"/>
        <v>39.49</v>
      </c>
      <c r="Q3627" s="14">
        <f t="shared" si="167"/>
        <v>42157.652511574073</v>
      </c>
      <c r="S3627">
        <f t="shared" si="168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166"/>
        <v>84.85</v>
      </c>
      <c r="Q3628" s="14">
        <f t="shared" si="167"/>
        <v>41846.667326388888</v>
      </c>
      <c r="S3628">
        <f t="shared" si="168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166"/>
        <v>68.97</v>
      </c>
      <c r="Q3629" s="14">
        <f t="shared" si="167"/>
        <v>42460.741747685184</v>
      </c>
      <c r="S3629">
        <f t="shared" si="168"/>
        <v>2016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166"/>
        <v>0</v>
      </c>
      <c r="Q3630" s="14">
        <f t="shared" si="167"/>
        <v>42291.833287037036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166"/>
        <v>1</v>
      </c>
      <c r="Q3631" s="14">
        <f t="shared" si="167"/>
        <v>42437.094490740739</v>
      </c>
    </row>
    <row r="3632" spans="1:19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166"/>
        <v>1</v>
      </c>
      <c r="Q3632" s="14">
        <f t="shared" si="167"/>
        <v>41942.84710648148</v>
      </c>
    </row>
    <row r="3633" spans="1:17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166"/>
        <v>147.88</v>
      </c>
      <c r="Q3633" s="14">
        <f t="shared" si="167"/>
        <v>41880.753437499996</v>
      </c>
    </row>
    <row r="3634" spans="1:17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166"/>
        <v>100</v>
      </c>
      <c r="Q3634" s="14">
        <f t="shared" si="167"/>
        <v>41946.936909722222</v>
      </c>
    </row>
    <row r="3635" spans="1:17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166"/>
        <v>56.84</v>
      </c>
      <c r="Q3635" s="14">
        <f t="shared" si="167"/>
        <v>42649.623460648145</v>
      </c>
    </row>
    <row r="3636" spans="1:17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166"/>
        <v>176.94</v>
      </c>
      <c r="Q3636" s="14">
        <f t="shared" si="167"/>
        <v>42701.166365740741</v>
      </c>
    </row>
    <row r="3637" spans="1:17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166"/>
        <v>127.6</v>
      </c>
      <c r="Q3637" s="14">
        <f t="shared" si="167"/>
        <v>42450.88282407407</v>
      </c>
    </row>
    <row r="3638" spans="1:17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166"/>
        <v>0</v>
      </c>
      <c r="Q3638" s="14">
        <f t="shared" si="167"/>
        <v>42226.694780092599</v>
      </c>
    </row>
    <row r="3639" spans="1:17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166"/>
        <v>66.14</v>
      </c>
      <c r="Q3639" s="14">
        <f t="shared" si="167"/>
        <v>41975.700636574074</v>
      </c>
    </row>
    <row r="3640" spans="1:17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166"/>
        <v>108</v>
      </c>
      <c r="Q3640" s="14">
        <f t="shared" si="167"/>
        <v>42053.672824074078</v>
      </c>
    </row>
    <row r="3641" spans="1:17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166"/>
        <v>1</v>
      </c>
      <c r="Q3641" s="14">
        <f t="shared" si="167"/>
        <v>42590.677152777775</v>
      </c>
    </row>
    <row r="3642" spans="1:17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166"/>
        <v>18.329999999999998</v>
      </c>
      <c r="Q3642" s="14">
        <f t="shared" si="167"/>
        <v>42104.781597222223</v>
      </c>
    </row>
    <row r="3643" spans="1:17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166"/>
        <v>0</v>
      </c>
      <c r="Q3643" s="14">
        <f t="shared" si="167"/>
        <v>41899.627071759263</v>
      </c>
    </row>
    <row r="3644" spans="1:17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166"/>
        <v>7.5</v>
      </c>
      <c r="Q3644" s="14">
        <f t="shared" si="167"/>
        <v>42297.816284722227</v>
      </c>
    </row>
    <row r="3645" spans="1:17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166"/>
        <v>0</v>
      </c>
      <c r="Q3645" s="14">
        <f t="shared" si="167"/>
        <v>42285.143969907411</v>
      </c>
    </row>
    <row r="3646" spans="1:17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166"/>
        <v>68.42</v>
      </c>
      <c r="Q3646" s="14">
        <f t="shared" si="167"/>
        <v>42409.241747685184</v>
      </c>
    </row>
    <row r="3647" spans="1:17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166"/>
        <v>1</v>
      </c>
      <c r="Q3647" s="14">
        <f t="shared" si="167"/>
        <v>42665.970347222217</v>
      </c>
    </row>
    <row r="3648" spans="1:17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166"/>
        <v>60.13</v>
      </c>
      <c r="Q3648" s="14">
        <f t="shared" si="167"/>
        <v>42140.421319444446</v>
      </c>
    </row>
    <row r="3649" spans="1:19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166"/>
        <v>15</v>
      </c>
      <c r="Q3649" s="14">
        <f t="shared" si="167"/>
        <v>42598.749155092592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si="166"/>
        <v>550.04</v>
      </c>
      <c r="Q3650" s="14">
        <f t="shared" si="167"/>
        <v>41887.292187500003</v>
      </c>
      <c r="S3650">
        <f t="shared" ref="S3650:S3713" si="169">YEAR(Q3650)</f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ref="P3651:P3714" si="170">IFERROR(ROUND(E3651/L3651,2),0)</f>
        <v>97.5</v>
      </c>
      <c r="Q3651" s="14">
        <f t="shared" ref="Q3651:Q3714" si="171">(((J3651/60)/60)/24)+DATE(1970,1,1)</f>
        <v>41780.712893518517</v>
      </c>
      <c r="S3651">
        <f t="shared" si="169"/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170"/>
        <v>29.41</v>
      </c>
      <c r="Q3652" s="14">
        <f t="shared" si="171"/>
        <v>42381.478981481487</v>
      </c>
      <c r="S3652">
        <f t="shared" si="169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170"/>
        <v>57.78</v>
      </c>
      <c r="Q3653" s="14">
        <f t="shared" si="171"/>
        <v>41828.646319444444</v>
      </c>
      <c r="S3653">
        <f t="shared" si="169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170"/>
        <v>44.24</v>
      </c>
      <c r="Q3654" s="14">
        <f t="shared" si="171"/>
        <v>42596.644699074073</v>
      </c>
      <c r="S3654">
        <f t="shared" si="169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170"/>
        <v>60.91</v>
      </c>
      <c r="Q3655" s="14">
        <f t="shared" si="171"/>
        <v>42191.363506944443</v>
      </c>
      <c r="S3655">
        <f t="shared" si="169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170"/>
        <v>68.84</v>
      </c>
      <c r="Q3656" s="14">
        <f t="shared" si="171"/>
        <v>42440.416504629626</v>
      </c>
      <c r="S3656">
        <f t="shared" si="169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170"/>
        <v>73.58</v>
      </c>
      <c r="Q3657" s="14">
        <f t="shared" si="171"/>
        <v>42173.803217592591</v>
      </c>
      <c r="S3657">
        <f t="shared" si="169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170"/>
        <v>115.02</v>
      </c>
      <c r="Q3658" s="14">
        <f t="shared" si="171"/>
        <v>42737.910138888896</v>
      </c>
      <c r="S3658">
        <f t="shared" si="169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170"/>
        <v>110.75</v>
      </c>
      <c r="Q3659" s="14">
        <f t="shared" si="171"/>
        <v>42499.629849537043</v>
      </c>
      <c r="S3659">
        <f t="shared" si="169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170"/>
        <v>75.5</v>
      </c>
      <c r="Q3660" s="14">
        <f t="shared" si="171"/>
        <v>41775.858564814815</v>
      </c>
      <c r="S3660">
        <f t="shared" si="169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170"/>
        <v>235.46</v>
      </c>
      <c r="Q3661" s="14">
        <f t="shared" si="171"/>
        <v>42055.277199074073</v>
      </c>
      <c r="S3661">
        <f t="shared" si="169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170"/>
        <v>11.36</v>
      </c>
      <c r="Q3662" s="14">
        <f t="shared" si="171"/>
        <v>41971.881076388891</v>
      </c>
      <c r="S3662">
        <f t="shared" si="169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170"/>
        <v>92.5</v>
      </c>
      <c r="Q3663" s="14">
        <f t="shared" si="171"/>
        <v>42447.896666666667</v>
      </c>
      <c r="S3663">
        <f t="shared" si="169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170"/>
        <v>202.85</v>
      </c>
      <c r="Q3664" s="14">
        <f t="shared" si="171"/>
        <v>42064.220069444447</v>
      </c>
      <c r="S3664">
        <f t="shared" si="169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170"/>
        <v>26</v>
      </c>
      <c r="Q3665" s="14">
        <f t="shared" si="171"/>
        <v>42665.451736111107</v>
      </c>
      <c r="S3665">
        <f t="shared" si="169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170"/>
        <v>46.05</v>
      </c>
      <c r="Q3666" s="14">
        <f t="shared" si="171"/>
        <v>42523.248715277776</v>
      </c>
      <c r="S3666">
        <f t="shared" si="169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170"/>
        <v>51</v>
      </c>
      <c r="Q3667" s="14">
        <f t="shared" si="171"/>
        <v>42294.808124999996</v>
      </c>
      <c r="S3667">
        <f t="shared" si="169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170"/>
        <v>31.58</v>
      </c>
      <c r="Q3668" s="14">
        <f t="shared" si="171"/>
        <v>41822.90488425926</v>
      </c>
      <c r="S3668">
        <f t="shared" si="169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170"/>
        <v>53.36</v>
      </c>
      <c r="Q3669" s="14">
        <f t="shared" si="171"/>
        <v>42173.970127314817</v>
      </c>
      <c r="S3669">
        <f t="shared" si="169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170"/>
        <v>36.96</v>
      </c>
      <c r="Q3670" s="14">
        <f t="shared" si="171"/>
        <v>42185.556157407409</v>
      </c>
      <c r="S3670">
        <f t="shared" si="169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170"/>
        <v>81.290000000000006</v>
      </c>
      <c r="Q3671" s="14">
        <f t="shared" si="171"/>
        <v>42136.675196759257</v>
      </c>
      <c r="S3671">
        <f t="shared" si="169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170"/>
        <v>20.079999999999998</v>
      </c>
      <c r="Q3672" s="14">
        <f t="shared" si="171"/>
        <v>42142.514016203699</v>
      </c>
      <c r="S3672">
        <f t="shared" si="169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170"/>
        <v>88.25</v>
      </c>
      <c r="Q3673" s="14">
        <f t="shared" si="171"/>
        <v>41820.62809027778</v>
      </c>
      <c r="S3673">
        <f t="shared" si="169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170"/>
        <v>53.44</v>
      </c>
      <c r="Q3674" s="14">
        <f t="shared" si="171"/>
        <v>41878.946574074071</v>
      </c>
      <c r="S3674">
        <f t="shared" si="169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170"/>
        <v>39.869999999999997</v>
      </c>
      <c r="Q3675" s="14">
        <f t="shared" si="171"/>
        <v>41914.295104166667</v>
      </c>
      <c r="S3675">
        <f t="shared" si="169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170"/>
        <v>145.16</v>
      </c>
      <c r="Q3676" s="14">
        <f t="shared" si="171"/>
        <v>42556.873020833329</v>
      </c>
      <c r="S3676">
        <f t="shared" si="169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170"/>
        <v>23.33</v>
      </c>
      <c r="Q3677" s="14">
        <f t="shared" si="171"/>
        <v>42493.597013888888</v>
      </c>
      <c r="S3677">
        <f t="shared" si="169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170"/>
        <v>64.38</v>
      </c>
      <c r="Q3678" s="14">
        <f t="shared" si="171"/>
        <v>41876.815787037034</v>
      </c>
      <c r="S3678">
        <f t="shared" si="169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170"/>
        <v>62.05</v>
      </c>
      <c r="Q3679" s="14">
        <f t="shared" si="171"/>
        <v>41802.574282407404</v>
      </c>
      <c r="S3679">
        <f t="shared" si="169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170"/>
        <v>66.13</v>
      </c>
      <c r="Q3680" s="14">
        <f t="shared" si="171"/>
        <v>42120.531226851846</v>
      </c>
      <c r="S3680">
        <f t="shared" si="169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170"/>
        <v>73.400000000000006</v>
      </c>
      <c r="Q3681" s="14">
        <f t="shared" si="171"/>
        <v>41786.761354166665</v>
      </c>
      <c r="S3681">
        <f t="shared" si="169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170"/>
        <v>99.5</v>
      </c>
      <c r="Q3682" s="14">
        <f t="shared" si="171"/>
        <v>42627.454097222217</v>
      </c>
      <c r="S3682">
        <f t="shared" si="169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170"/>
        <v>62.17</v>
      </c>
      <c r="Q3683" s="14">
        <f t="shared" si="171"/>
        <v>42374.651504629626</v>
      </c>
      <c r="S3683">
        <f t="shared" si="169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170"/>
        <v>62.33</v>
      </c>
      <c r="Q3684" s="14">
        <f t="shared" si="171"/>
        <v>41772.685393518521</v>
      </c>
      <c r="S3684">
        <f t="shared" si="169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170"/>
        <v>58.79</v>
      </c>
      <c r="Q3685" s="14">
        <f t="shared" si="171"/>
        <v>42633.116851851853</v>
      </c>
      <c r="S3685">
        <f t="shared" si="169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170"/>
        <v>45.35</v>
      </c>
      <c r="Q3686" s="14">
        <f t="shared" si="171"/>
        <v>42219.180393518516</v>
      </c>
      <c r="S3686">
        <f t="shared" si="169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170"/>
        <v>41.94</v>
      </c>
      <c r="Q3687" s="14">
        <f t="shared" si="171"/>
        <v>41753.593275462961</v>
      </c>
      <c r="S3687">
        <f t="shared" si="169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170"/>
        <v>59.17</v>
      </c>
      <c r="Q3688" s="14">
        <f t="shared" si="171"/>
        <v>42230.662731481483</v>
      </c>
      <c r="S3688">
        <f t="shared" si="169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170"/>
        <v>200.49</v>
      </c>
      <c r="Q3689" s="14">
        <f t="shared" si="171"/>
        <v>41787.218229166669</v>
      </c>
      <c r="S3689">
        <f t="shared" si="169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170"/>
        <v>83.97</v>
      </c>
      <c r="Q3690" s="14">
        <f t="shared" si="171"/>
        <v>41829.787083333329</v>
      </c>
      <c r="S3690">
        <f t="shared" si="169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170"/>
        <v>57.26</v>
      </c>
      <c r="Q3691" s="14">
        <f t="shared" si="171"/>
        <v>42147.826840277776</v>
      </c>
      <c r="S3691">
        <f t="shared" si="169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170"/>
        <v>58.06</v>
      </c>
      <c r="Q3692" s="14">
        <f t="shared" si="171"/>
        <v>41940.598182870373</v>
      </c>
      <c r="S3692">
        <f t="shared" si="169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170"/>
        <v>186.8</v>
      </c>
      <c r="Q3693" s="14">
        <f t="shared" si="171"/>
        <v>42020.700567129628</v>
      </c>
      <c r="S3693">
        <f t="shared" si="169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170"/>
        <v>74.12</v>
      </c>
      <c r="Q3694" s="14">
        <f t="shared" si="171"/>
        <v>41891.96503472222</v>
      </c>
      <c r="S3694">
        <f t="shared" si="169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170"/>
        <v>30.71</v>
      </c>
      <c r="Q3695" s="14">
        <f t="shared" si="171"/>
        <v>42309.191307870366</v>
      </c>
      <c r="S3695">
        <f t="shared" si="169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170"/>
        <v>62.67</v>
      </c>
      <c r="Q3696" s="14">
        <f t="shared" si="171"/>
        <v>42490.133877314816</v>
      </c>
      <c r="S3696">
        <f t="shared" si="169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170"/>
        <v>121.36</v>
      </c>
      <c r="Q3697" s="14">
        <f t="shared" si="171"/>
        <v>41995.870486111111</v>
      </c>
      <c r="S3697">
        <f t="shared" si="169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170"/>
        <v>39.74</v>
      </c>
      <c r="Q3698" s="14">
        <f t="shared" si="171"/>
        <v>41988.617083333331</v>
      </c>
      <c r="S3698">
        <f t="shared" si="169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170"/>
        <v>72</v>
      </c>
      <c r="Q3699" s="14">
        <f t="shared" si="171"/>
        <v>42479.465833333335</v>
      </c>
      <c r="S3699">
        <f t="shared" si="169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170"/>
        <v>40.630000000000003</v>
      </c>
      <c r="Q3700" s="14">
        <f t="shared" si="171"/>
        <v>42401.806562500002</v>
      </c>
      <c r="S3700">
        <f t="shared" si="169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170"/>
        <v>63</v>
      </c>
      <c r="Q3701" s="14">
        <f t="shared" si="171"/>
        <v>41897.602037037039</v>
      </c>
      <c r="S3701">
        <f t="shared" si="169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170"/>
        <v>33.67</v>
      </c>
      <c r="Q3702" s="14">
        <f t="shared" si="171"/>
        <v>41882.585648148146</v>
      </c>
      <c r="S3702">
        <f t="shared" si="169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170"/>
        <v>38.590000000000003</v>
      </c>
      <c r="Q3703" s="14">
        <f t="shared" si="171"/>
        <v>42129.541585648149</v>
      </c>
      <c r="S3703">
        <f t="shared" si="169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170"/>
        <v>155.94999999999999</v>
      </c>
      <c r="Q3704" s="14">
        <f t="shared" si="171"/>
        <v>42524.53800925926</v>
      </c>
      <c r="S3704">
        <f t="shared" si="169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170"/>
        <v>43.2</v>
      </c>
      <c r="Q3705" s="14">
        <f t="shared" si="171"/>
        <v>42556.504490740743</v>
      </c>
      <c r="S3705">
        <f t="shared" si="169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170"/>
        <v>15.15</v>
      </c>
      <c r="Q3706" s="14">
        <f t="shared" si="171"/>
        <v>42461.689745370371</v>
      </c>
      <c r="S3706">
        <f t="shared" si="169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170"/>
        <v>83.57</v>
      </c>
      <c r="Q3707" s="14">
        <f t="shared" si="171"/>
        <v>41792.542986111112</v>
      </c>
      <c r="S3707">
        <f t="shared" si="169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170"/>
        <v>140</v>
      </c>
      <c r="Q3708" s="14">
        <f t="shared" si="171"/>
        <v>41879.913761574076</v>
      </c>
      <c r="S3708">
        <f t="shared" si="169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170"/>
        <v>80.87</v>
      </c>
      <c r="Q3709" s="14">
        <f t="shared" si="171"/>
        <v>42552.048356481479</v>
      </c>
      <c r="S3709">
        <f t="shared" si="169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170"/>
        <v>53.85</v>
      </c>
      <c r="Q3710" s="14">
        <f t="shared" si="171"/>
        <v>41810.142199074071</v>
      </c>
      <c r="S3710">
        <f t="shared" si="169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170"/>
        <v>30.93</v>
      </c>
      <c r="Q3711" s="14">
        <f t="shared" si="171"/>
        <v>41785.707708333335</v>
      </c>
      <c r="S3711">
        <f t="shared" si="169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170"/>
        <v>67.959999999999994</v>
      </c>
      <c r="Q3712" s="14">
        <f t="shared" si="171"/>
        <v>42072.576249999998</v>
      </c>
      <c r="S3712">
        <f t="shared" si="169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170"/>
        <v>27.14</v>
      </c>
      <c r="Q3713" s="14">
        <f t="shared" si="171"/>
        <v>41779.724224537036</v>
      </c>
      <c r="S3713">
        <f t="shared" si="169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si="170"/>
        <v>110.87</v>
      </c>
      <c r="Q3714" s="14">
        <f t="shared" si="171"/>
        <v>42134.172071759262</v>
      </c>
      <c r="S3714">
        <f t="shared" ref="S3714:S3749" si="172">YEAR(Q3714)</f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ref="P3715:P3778" si="173">IFERROR(ROUND(E3715/L3715,2),0)</f>
        <v>106.84</v>
      </c>
      <c r="Q3715" s="14">
        <f t="shared" ref="Q3715:Q3778" si="174">(((J3715/60)/60)/24)+DATE(1970,1,1)</f>
        <v>42505.738032407404</v>
      </c>
      <c r="S3715">
        <f t="shared" si="172"/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173"/>
        <v>105.52</v>
      </c>
      <c r="Q3716" s="14">
        <f t="shared" si="174"/>
        <v>42118.556331018524</v>
      </c>
      <c r="S3716">
        <f t="shared" si="172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173"/>
        <v>132.96</v>
      </c>
      <c r="Q3717" s="14">
        <f t="shared" si="174"/>
        <v>42036.995590277773</v>
      </c>
      <c r="S3717">
        <f t="shared" si="172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173"/>
        <v>51.92</v>
      </c>
      <c r="Q3718" s="14">
        <f t="shared" si="174"/>
        <v>42360.887835648144</v>
      </c>
      <c r="S3718">
        <f t="shared" si="172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173"/>
        <v>310</v>
      </c>
      <c r="Q3719" s="14">
        <f t="shared" si="174"/>
        <v>42102.866307870368</v>
      </c>
      <c r="S3719">
        <f t="shared" si="172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173"/>
        <v>26.02</v>
      </c>
      <c r="Q3720" s="14">
        <f t="shared" si="174"/>
        <v>42032.716145833328</v>
      </c>
      <c r="S3720">
        <f t="shared" si="172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173"/>
        <v>105</v>
      </c>
      <c r="Q3721" s="14">
        <f t="shared" si="174"/>
        <v>42147.729930555557</v>
      </c>
      <c r="S3721">
        <f t="shared" si="172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173"/>
        <v>86.23</v>
      </c>
      <c r="Q3722" s="14">
        <f t="shared" si="174"/>
        <v>42165.993125000001</v>
      </c>
      <c r="S3722">
        <f t="shared" si="172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173"/>
        <v>114.55</v>
      </c>
      <c r="Q3723" s="14">
        <f t="shared" si="174"/>
        <v>41927.936157407406</v>
      </c>
      <c r="S3723">
        <f t="shared" si="172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173"/>
        <v>47.66</v>
      </c>
      <c r="Q3724" s="14">
        <f t="shared" si="174"/>
        <v>42381.671840277777</v>
      </c>
      <c r="S3724">
        <f t="shared" si="172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173"/>
        <v>72.89</v>
      </c>
      <c r="Q3725" s="14">
        <f t="shared" si="174"/>
        <v>41943.753032407411</v>
      </c>
      <c r="S3725">
        <f t="shared" si="172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173"/>
        <v>49.55</v>
      </c>
      <c r="Q3726" s="14">
        <f t="shared" si="174"/>
        <v>42465.491435185191</v>
      </c>
      <c r="S3726">
        <f t="shared" si="172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173"/>
        <v>25.4</v>
      </c>
      <c r="Q3727" s="14">
        <f t="shared" si="174"/>
        <v>42401.945219907408</v>
      </c>
      <c r="S3727">
        <f t="shared" si="172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173"/>
        <v>62.59</v>
      </c>
      <c r="Q3728" s="14">
        <f t="shared" si="174"/>
        <v>42462.140868055561</v>
      </c>
      <c r="S3728">
        <f t="shared" si="172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173"/>
        <v>61.06</v>
      </c>
      <c r="Q3729" s="14">
        <f t="shared" si="174"/>
        <v>42632.348310185189</v>
      </c>
      <c r="S3729">
        <f t="shared" si="172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173"/>
        <v>60.06</v>
      </c>
      <c r="Q3730" s="14">
        <f t="shared" si="174"/>
        <v>42205.171018518522</v>
      </c>
      <c r="S3730">
        <f t="shared" si="172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173"/>
        <v>72.400000000000006</v>
      </c>
      <c r="Q3731" s="14">
        <f t="shared" si="174"/>
        <v>42041.205000000002</v>
      </c>
      <c r="S3731">
        <f t="shared" si="172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173"/>
        <v>100</v>
      </c>
      <c r="Q3732" s="14">
        <f t="shared" si="174"/>
        <v>42203.677766203706</v>
      </c>
      <c r="S3732">
        <f t="shared" si="172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173"/>
        <v>51.67</v>
      </c>
      <c r="Q3733" s="14">
        <f t="shared" si="174"/>
        <v>41983.752847222218</v>
      </c>
      <c r="S3733">
        <f t="shared" si="172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173"/>
        <v>32.75</v>
      </c>
      <c r="Q3734" s="14">
        <f t="shared" si="174"/>
        <v>41968.677465277782</v>
      </c>
      <c r="S3734">
        <f t="shared" si="172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173"/>
        <v>0</v>
      </c>
      <c r="Q3735" s="14">
        <f t="shared" si="174"/>
        <v>42103.024398148147</v>
      </c>
      <c r="S3735">
        <f t="shared" si="172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173"/>
        <v>61</v>
      </c>
      <c r="Q3736" s="14">
        <f t="shared" si="174"/>
        <v>42089.901574074072</v>
      </c>
      <c r="S3736">
        <f t="shared" si="172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173"/>
        <v>10</v>
      </c>
      <c r="Q3737" s="14">
        <f t="shared" si="174"/>
        <v>42122.693159722221</v>
      </c>
      <c r="S3737">
        <f t="shared" si="172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173"/>
        <v>10</v>
      </c>
      <c r="Q3738" s="14">
        <f t="shared" si="174"/>
        <v>42048.711724537032</v>
      </c>
      <c r="S3738">
        <f t="shared" si="172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173"/>
        <v>37.5</v>
      </c>
      <c r="Q3739" s="14">
        <f t="shared" si="174"/>
        <v>42297.691006944442</v>
      </c>
      <c r="S3739">
        <f t="shared" si="172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173"/>
        <v>45</v>
      </c>
      <c r="Q3740" s="14">
        <f t="shared" si="174"/>
        <v>41813.938715277778</v>
      </c>
      <c r="S3740">
        <f t="shared" si="172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173"/>
        <v>100.63</v>
      </c>
      <c r="Q3741" s="14">
        <f t="shared" si="174"/>
        <v>42548.449861111112</v>
      </c>
      <c r="S3741">
        <f t="shared" si="172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173"/>
        <v>25.57</v>
      </c>
      <c r="Q3742" s="14">
        <f t="shared" si="174"/>
        <v>41833.089756944442</v>
      </c>
      <c r="S3742">
        <f t="shared" si="172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173"/>
        <v>0</v>
      </c>
      <c r="Q3743" s="14">
        <f t="shared" si="174"/>
        <v>42325.920717592591</v>
      </c>
      <c r="S3743">
        <f t="shared" si="172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173"/>
        <v>25</v>
      </c>
      <c r="Q3744" s="14">
        <f t="shared" si="174"/>
        <v>41858.214629629627</v>
      </c>
      <c r="S3744">
        <f t="shared" si="172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173"/>
        <v>0</v>
      </c>
      <c r="Q3745" s="14">
        <f t="shared" si="174"/>
        <v>41793.710231481484</v>
      </c>
      <c r="S3745">
        <f t="shared" si="172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173"/>
        <v>0</v>
      </c>
      <c r="Q3746" s="14">
        <f t="shared" si="174"/>
        <v>41793.814259259263</v>
      </c>
      <c r="S3746">
        <f t="shared" si="172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173"/>
        <v>10</v>
      </c>
      <c r="Q3747" s="14">
        <f t="shared" si="174"/>
        <v>41831.697939814818</v>
      </c>
      <c r="S3747">
        <f t="shared" si="172"/>
        <v>2014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173"/>
        <v>202</v>
      </c>
      <c r="Q3748" s="14">
        <f t="shared" si="174"/>
        <v>42621.389340277776</v>
      </c>
      <c r="S3748">
        <f t="shared" si="172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173"/>
        <v>25</v>
      </c>
      <c r="Q3749" s="14">
        <f t="shared" si="174"/>
        <v>42164.299722222218</v>
      </c>
      <c r="S3749">
        <f t="shared" si="172"/>
        <v>2015</v>
      </c>
    </row>
    <row r="3750" spans="1:19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173"/>
        <v>99.54</v>
      </c>
      <c r="Q3750" s="14">
        <f t="shared" si="174"/>
        <v>42395.706435185188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173"/>
        <v>75</v>
      </c>
      <c r="Q3751" s="14">
        <f t="shared" si="174"/>
        <v>42458.127175925925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173"/>
        <v>215.25</v>
      </c>
      <c r="Q3752" s="14">
        <f t="shared" si="174"/>
        <v>42016.981574074074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173"/>
        <v>120.55</v>
      </c>
      <c r="Q3753" s="14">
        <f t="shared" si="174"/>
        <v>42403.035567129627</v>
      </c>
    </row>
    <row r="3754" spans="1:19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173"/>
        <v>37.67</v>
      </c>
      <c r="Q3754" s="14">
        <f t="shared" si="174"/>
        <v>42619.802488425921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173"/>
        <v>172.23</v>
      </c>
      <c r="Q3755" s="14">
        <f t="shared" si="174"/>
        <v>42128.824074074073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173"/>
        <v>111.11</v>
      </c>
      <c r="Q3756" s="14">
        <f t="shared" si="174"/>
        <v>41808.881215277775</v>
      </c>
    </row>
    <row r="3757" spans="1:19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173"/>
        <v>25.46</v>
      </c>
      <c r="Q3757" s="14">
        <f t="shared" si="174"/>
        <v>42445.866979166662</v>
      </c>
    </row>
    <row r="3758" spans="1:19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173"/>
        <v>267.64999999999998</v>
      </c>
      <c r="Q3758" s="14">
        <f t="shared" si="174"/>
        <v>41771.814791666664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173"/>
        <v>75.959999999999994</v>
      </c>
      <c r="Q3759" s="14">
        <f t="shared" si="174"/>
        <v>41954.850868055553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173"/>
        <v>59.04</v>
      </c>
      <c r="Q3760" s="14">
        <f t="shared" si="174"/>
        <v>41747.471504629626</v>
      </c>
    </row>
    <row r="3761" spans="1:17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173"/>
        <v>50.11</v>
      </c>
      <c r="Q3761" s="14">
        <f t="shared" si="174"/>
        <v>42182.108252314814</v>
      </c>
    </row>
    <row r="3762" spans="1:17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173"/>
        <v>55.5</v>
      </c>
      <c r="Q3762" s="14">
        <f t="shared" si="174"/>
        <v>41739.525300925925</v>
      </c>
    </row>
    <row r="3763" spans="1:17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173"/>
        <v>166.67</v>
      </c>
      <c r="Q3763" s="14">
        <f t="shared" si="174"/>
        <v>42173.466863425929</v>
      </c>
    </row>
    <row r="3764" spans="1:17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173"/>
        <v>47.43</v>
      </c>
      <c r="Q3764" s="14">
        <f t="shared" si="174"/>
        <v>42193.813530092593</v>
      </c>
    </row>
    <row r="3765" spans="1:17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173"/>
        <v>64.94</v>
      </c>
      <c r="Q3765" s="14">
        <f t="shared" si="174"/>
        <v>42065.750300925924</v>
      </c>
    </row>
    <row r="3766" spans="1:17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173"/>
        <v>55.56</v>
      </c>
      <c r="Q3766" s="14">
        <f t="shared" si="174"/>
        <v>42499.842962962968</v>
      </c>
    </row>
    <row r="3767" spans="1:17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173"/>
        <v>74.22</v>
      </c>
      <c r="Q3767" s="14">
        <f t="shared" si="174"/>
        <v>41820.776412037041</v>
      </c>
    </row>
    <row r="3768" spans="1:17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173"/>
        <v>106.93</v>
      </c>
      <c r="Q3768" s="14">
        <f t="shared" si="174"/>
        <v>41788.167187500003</v>
      </c>
    </row>
    <row r="3769" spans="1:17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173"/>
        <v>41.7</v>
      </c>
      <c r="Q3769" s="14">
        <f t="shared" si="174"/>
        <v>42050.019641203704</v>
      </c>
    </row>
    <row r="3770" spans="1:17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173"/>
        <v>74.239999999999995</v>
      </c>
      <c r="Q3770" s="14">
        <f t="shared" si="174"/>
        <v>41772.727893518517</v>
      </c>
    </row>
    <row r="3771" spans="1:17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173"/>
        <v>73.33</v>
      </c>
      <c r="Q3771" s="14">
        <f t="shared" si="174"/>
        <v>42445.598136574074</v>
      </c>
    </row>
    <row r="3772" spans="1:17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173"/>
        <v>100</v>
      </c>
      <c r="Q3772" s="14">
        <f t="shared" si="174"/>
        <v>42138.930671296301</v>
      </c>
    </row>
    <row r="3773" spans="1:17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173"/>
        <v>38.42</v>
      </c>
      <c r="Q3773" s="14">
        <f t="shared" si="174"/>
        <v>42493.857083333336</v>
      </c>
    </row>
    <row r="3774" spans="1:17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173"/>
        <v>166.97</v>
      </c>
      <c r="Q3774" s="14">
        <f t="shared" si="174"/>
        <v>42682.616967592592</v>
      </c>
    </row>
    <row r="3775" spans="1:17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173"/>
        <v>94.91</v>
      </c>
      <c r="Q3775" s="14">
        <f t="shared" si="174"/>
        <v>42656.005173611105</v>
      </c>
    </row>
    <row r="3776" spans="1:17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173"/>
        <v>100</v>
      </c>
      <c r="Q3776" s="14">
        <f t="shared" si="174"/>
        <v>42087.792303240742</v>
      </c>
    </row>
    <row r="3777" spans="1:17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173"/>
        <v>143.21</v>
      </c>
      <c r="Q3777" s="14">
        <f t="shared" si="174"/>
        <v>42075.942627314813</v>
      </c>
    </row>
    <row r="3778" spans="1:17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si="173"/>
        <v>90.82</v>
      </c>
      <c r="Q3778" s="14">
        <f t="shared" si="174"/>
        <v>41814.367800925924</v>
      </c>
    </row>
    <row r="3779" spans="1:17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ref="P3779:P3842" si="175">IFERROR(ROUND(E3779/L3779,2),0)</f>
        <v>48.54</v>
      </c>
      <c r="Q3779" s="14">
        <f t="shared" ref="Q3779:Q3842" si="176">(((J3779/60)/60)/24)+DATE(1970,1,1)</f>
        <v>41887.111354166671</v>
      </c>
    </row>
    <row r="3780" spans="1:17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175"/>
        <v>70.03</v>
      </c>
      <c r="Q3780" s="14">
        <f t="shared" si="176"/>
        <v>41989.819212962961</v>
      </c>
    </row>
    <row r="3781" spans="1:17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175"/>
        <v>135.63</v>
      </c>
      <c r="Q3781" s="14">
        <f t="shared" si="176"/>
        <v>42425.735416666663</v>
      </c>
    </row>
    <row r="3782" spans="1:17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175"/>
        <v>100</v>
      </c>
      <c r="Q3782" s="14">
        <f t="shared" si="176"/>
        <v>42166.219733796301</v>
      </c>
    </row>
    <row r="3783" spans="1:17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175"/>
        <v>94.9</v>
      </c>
      <c r="Q3783" s="14">
        <f t="shared" si="176"/>
        <v>41865.882928240739</v>
      </c>
    </row>
    <row r="3784" spans="1:17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175"/>
        <v>75.37</v>
      </c>
      <c r="Q3784" s="14">
        <f t="shared" si="176"/>
        <v>42546.862233796302</v>
      </c>
    </row>
    <row r="3785" spans="1:17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175"/>
        <v>64.459999999999994</v>
      </c>
      <c r="Q3785" s="14">
        <f t="shared" si="176"/>
        <v>42420.140277777777</v>
      </c>
    </row>
    <row r="3786" spans="1:17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175"/>
        <v>115</v>
      </c>
      <c r="Q3786" s="14">
        <f t="shared" si="176"/>
        <v>42531.980694444443</v>
      </c>
    </row>
    <row r="3787" spans="1:17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175"/>
        <v>100.5</v>
      </c>
      <c r="Q3787" s="14">
        <f t="shared" si="176"/>
        <v>42548.63853009259</v>
      </c>
    </row>
    <row r="3788" spans="1:17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175"/>
        <v>93.77</v>
      </c>
      <c r="Q3788" s="14">
        <f t="shared" si="176"/>
        <v>42487.037905092591</v>
      </c>
    </row>
    <row r="3789" spans="1:17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175"/>
        <v>35.1</v>
      </c>
      <c r="Q3789" s="14">
        <f t="shared" si="176"/>
        <v>42167.534791666665</v>
      </c>
    </row>
    <row r="3790" spans="1:17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175"/>
        <v>500</v>
      </c>
      <c r="Q3790" s="14">
        <f t="shared" si="176"/>
        <v>42333.695821759262</v>
      </c>
    </row>
    <row r="3791" spans="1:17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175"/>
        <v>29</v>
      </c>
      <c r="Q3791" s="14">
        <f t="shared" si="176"/>
        <v>42138.798819444448</v>
      </c>
    </row>
    <row r="3792" spans="1:17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175"/>
        <v>0</v>
      </c>
      <c r="Q3792" s="14">
        <f t="shared" si="176"/>
        <v>42666.666932870372</v>
      </c>
    </row>
    <row r="3793" spans="1:17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175"/>
        <v>0</v>
      </c>
      <c r="Q3793" s="14">
        <f t="shared" si="176"/>
        <v>41766.692037037035</v>
      </c>
    </row>
    <row r="3794" spans="1:17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175"/>
        <v>17.5</v>
      </c>
      <c r="Q3794" s="14">
        <f t="shared" si="176"/>
        <v>42170.447013888886</v>
      </c>
    </row>
    <row r="3795" spans="1:17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175"/>
        <v>174</v>
      </c>
      <c r="Q3795" s="14">
        <f t="shared" si="176"/>
        <v>41968.938993055555</v>
      </c>
    </row>
    <row r="3796" spans="1:17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175"/>
        <v>50</v>
      </c>
      <c r="Q3796" s="14">
        <f t="shared" si="176"/>
        <v>42132.58048611111</v>
      </c>
    </row>
    <row r="3797" spans="1:17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175"/>
        <v>5</v>
      </c>
      <c r="Q3797" s="14">
        <f t="shared" si="176"/>
        <v>42201.436226851853</v>
      </c>
    </row>
    <row r="3798" spans="1:17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175"/>
        <v>1</v>
      </c>
      <c r="Q3798" s="14">
        <f t="shared" si="176"/>
        <v>42689.029583333337</v>
      </c>
    </row>
    <row r="3799" spans="1:17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175"/>
        <v>145.41</v>
      </c>
      <c r="Q3799" s="14">
        <f t="shared" si="176"/>
        <v>42084.881539351853</v>
      </c>
    </row>
    <row r="3800" spans="1:17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175"/>
        <v>205</v>
      </c>
      <c r="Q3800" s="14">
        <f t="shared" si="176"/>
        <v>41831.722777777781</v>
      </c>
    </row>
    <row r="3801" spans="1:17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175"/>
        <v>100.5</v>
      </c>
      <c r="Q3801" s="14">
        <f t="shared" si="176"/>
        <v>42410.93105324074</v>
      </c>
    </row>
    <row r="3802" spans="1:17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175"/>
        <v>55.06</v>
      </c>
      <c r="Q3802" s="14">
        <f t="shared" si="176"/>
        <v>41982.737071759257</v>
      </c>
    </row>
    <row r="3803" spans="1:17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175"/>
        <v>47.33</v>
      </c>
      <c r="Q3803" s="14">
        <f t="shared" si="176"/>
        <v>41975.676111111112</v>
      </c>
    </row>
    <row r="3804" spans="1:17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175"/>
        <v>0</v>
      </c>
      <c r="Q3804" s="14">
        <f t="shared" si="176"/>
        <v>42269.126226851848</v>
      </c>
    </row>
    <row r="3805" spans="1:17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175"/>
        <v>58.95</v>
      </c>
      <c r="Q3805" s="14">
        <f t="shared" si="176"/>
        <v>42403.971851851849</v>
      </c>
    </row>
    <row r="3806" spans="1:17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175"/>
        <v>0</v>
      </c>
      <c r="Q3806" s="14">
        <f t="shared" si="176"/>
        <v>42527.00953703704</v>
      </c>
    </row>
    <row r="3807" spans="1:17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175"/>
        <v>1.5</v>
      </c>
      <c r="Q3807" s="14">
        <f t="shared" si="176"/>
        <v>41849.887037037035</v>
      </c>
    </row>
    <row r="3808" spans="1:17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175"/>
        <v>5</v>
      </c>
      <c r="Q3808" s="14">
        <f t="shared" si="176"/>
        <v>41799.259039351848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175"/>
        <v>50.56</v>
      </c>
      <c r="Q3809" s="14">
        <f t="shared" si="176"/>
        <v>42090.909016203703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175"/>
        <v>41.67</v>
      </c>
      <c r="Q3810" s="14">
        <f t="shared" si="176"/>
        <v>42059.453923611116</v>
      </c>
      <c r="S3810">
        <f t="shared" ref="S3810:S3869" si="177">YEAR(Q3810)</f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175"/>
        <v>53.29</v>
      </c>
      <c r="Q3811" s="14">
        <f t="shared" si="176"/>
        <v>41800.526701388888</v>
      </c>
      <c r="S3811">
        <f t="shared" si="177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175"/>
        <v>70.23</v>
      </c>
      <c r="Q3812" s="14">
        <f t="shared" si="176"/>
        <v>42054.849050925928</v>
      </c>
      <c r="S3812">
        <f t="shared" si="177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175"/>
        <v>43.42</v>
      </c>
      <c r="Q3813" s="14">
        <f t="shared" si="176"/>
        <v>42487.62700231481</v>
      </c>
      <c r="S3813">
        <f t="shared" si="177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175"/>
        <v>199.18</v>
      </c>
      <c r="Q3814" s="14">
        <f t="shared" si="176"/>
        <v>42109.751250000001</v>
      </c>
      <c r="S3814">
        <f t="shared" si="177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175"/>
        <v>78.52</v>
      </c>
      <c r="Q3815" s="14">
        <f t="shared" si="176"/>
        <v>42497.275706018518</v>
      </c>
      <c r="S3815">
        <f t="shared" si="177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175"/>
        <v>61.82</v>
      </c>
      <c r="Q3816" s="14">
        <f t="shared" si="176"/>
        <v>42058.904074074075</v>
      </c>
      <c r="S3816">
        <f t="shared" si="177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175"/>
        <v>50</v>
      </c>
      <c r="Q3817" s="14">
        <f t="shared" si="176"/>
        <v>42207.259918981479</v>
      </c>
      <c r="S3817">
        <f t="shared" si="177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175"/>
        <v>48.34</v>
      </c>
      <c r="Q3818" s="14">
        <f t="shared" si="176"/>
        <v>41807.690081018518</v>
      </c>
      <c r="S3818">
        <f t="shared" si="177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175"/>
        <v>107.25</v>
      </c>
      <c r="Q3819" s="14">
        <f t="shared" si="176"/>
        <v>42284.69694444444</v>
      </c>
      <c r="S3819">
        <f t="shared" si="177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175"/>
        <v>57</v>
      </c>
      <c r="Q3820" s="14">
        <f t="shared" si="176"/>
        <v>42045.84238425926</v>
      </c>
      <c r="S3820">
        <f t="shared" si="177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175"/>
        <v>40.92</v>
      </c>
      <c r="Q3821" s="14">
        <f t="shared" si="176"/>
        <v>42184.209537037037</v>
      </c>
      <c r="S3821">
        <f t="shared" si="177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175"/>
        <v>21.5</v>
      </c>
      <c r="Q3822" s="14">
        <f t="shared" si="176"/>
        <v>42160.651817129634</v>
      </c>
      <c r="S3822">
        <f t="shared" si="177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175"/>
        <v>79.540000000000006</v>
      </c>
      <c r="Q3823" s="14">
        <f t="shared" si="176"/>
        <v>42341.180636574078</v>
      </c>
      <c r="S3823">
        <f t="shared" si="177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175"/>
        <v>72.38</v>
      </c>
      <c r="Q3824" s="14">
        <f t="shared" si="176"/>
        <v>42329.838159722218</v>
      </c>
      <c r="S3824">
        <f t="shared" si="177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175"/>
        <v>64.63</v>
      </c>
      <c r="Q3825" s="14">
        <f t="shared" si="176"/>
        <v>42170.910231481481</v>
      </c>
      <c r="S3825">
        <f t="shared" si="177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175"/>
        <v>38.57</v>
      </c>
      <c r="Q3826" s="14">
        <f t="shared" si="176"/>
        <v>42571.626192129625</v>
      </c>
      <c r="S3826">
        <f t="shared" si="177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175"/>
        <v>107.57</v>
      </c>
      <c r="Q3827" s="14">
        <f t="shared" si="176"/>
        <v>42151.069606481484</v>
      </c>
      <c r="S3827">
        <f t="shared" si="177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175"/>
        <v>27.5</v>
      </c>
      <c r="Q3828" s="14">
        <f t="shared" si="176"/>
        <v>42101.423541666663</v>
      </c>
      <c r="S3828">
        <f t="shared" si="177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175"/>
        <v>70.459999999999994</v>
      </c>
      <c r="Q3829" s="14">
        <f t="shared" si="176"/>
        <v>42034.928252314814</v>
      </c>
      <c r="S3829">
        <f t="shared" si="177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175"/>
        <v>178.57</v>
      </c>
      <c r="Q3830" s="14">
        <f t="shared" si="176"/>
        <v>41944.527627314819</v>
      </c>
      <c r="S3830">
        <f t="shared" si="177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175"/>
        <v>62.63</v>
      </c>
      <c r="Q3831" s="14">
        <f t="shared" si="176"/>
        <v>42593.865405092598</v>
      </c>
      <c r="S3831">
        <f t="shared" si="177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175"/>
        <v>75</v>
      </c>
      <c r="Q3832" s="14">
        <f t="shared" si="176"/>
        <v>42503.740868055553</v>
      </c>
      <c r="S3832">
        <f t="shared" si="177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175"/>
        <v>58.9</v>
      </c>
      <c r="Q3833" s="14">
        <f t="shared" si="176"/>
        <v>41927.848900462966</v>
      </c>
      <c r="S3833">
        <f t="shared" si="177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175"/>
        <v>139.56</v>
      </c>
      <c r="Q3834" s="14">
        <f t="shared" si="176"/>
        <v>42375.114988425921</v>
      </c>
      <c r="S3834">
        <f t="shared" si="177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175"/>
        <v>70</v>
      </c>
      <c r="Q3835" s="14">
        <f t="shared" si="176"/>
        <v>41963.872361111105</v>
      </c>
      <c r="S3835">
        <f t="shared" si="177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175"/>
        <v>57.39</v>
      </c>
      <c r="Q3836" s="14">
        <f t="shared" si="176"/>
        <v>42143.445219907408</v>
      </c>
      <c r="S3836">
        <f t="shared" si="177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175"/>
        <v>40</v>
      </c>
      <c r="Q3837" s="14">
        <f t="shared" si="176"/>
        <v>42460.94222222222</v>
      </c>
      <c r="S3837">
        <f t="shared" si="177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175"/>
        <v>64.290000000000006</v>
      </c>
      <c r="Q3838" s="14">
        <f t="shared" si="176"/>
        <v>42553.926527777774</v>
      </c>
      <c r="S3838">
        <f t="shared" si="177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175"/>
        <v>120.12</v>
      </c>
      <c r="Q3839" s="14">
        <f t="shared" si="176"/>
        <v>42152.765717592592</v>
      </c>
      <c r="S3839">
        <f t="shared" si="177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175"/>
        <v>1008.24</v>
      </c>
      <c r="Q3840" s="14">
        <f t="shared" si="176"/>
        <v>42116.710752314815</v>
      </c>
      <c r="S3840">
        <f t="shared" si="177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175"/>
        <v>63.28</v>
      </c>
      <c r="Q3841" s="14">
        <f t="shared" si="176"/>
        <v>42155.142638888887</v>
      </c>
      <c r="S3841">
        <f t="shared" si="177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si="175"/>
        <v>21.67</v>
      </c>
      <c r="Q3842" s="14">
        <f t="shared" si="176"/>
        <v>42432.701724537037</v>
      </c>
      <c r="S3842">
        <f t="shared" si="177"/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ref="P3843:P3906" si="178">IFERROR(ROUND(E3843/L3843,2),0)</f>
        <v>25.65</v>
      </c>
      <c r="Q3843" s="14">
        <f t="shared" ref="Q3843:Q3906" si="179">(((J3843/60)/60)/24)+DATE(1970,1,1)</f>
        <v>41780.785729166666</v>
      </c>
      <c r="S3843">
        <f t="shared" si="177"/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178"/>
        <v>47.7</v>
      </c>
      <c r="Q3844" s="14">
        <f t="shared" si="179"/>
        <v>41740.493657407409</v>
      </c>
      <c r="S3844">
        <f t="shared" si="177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178"/>
        <v>56.05</v>
      </c>
      <c r="Q3845" s="14">
        <f t="shared" si="179"/>
        <v>41766.072500000002</v>
      </c>
      <c r="S3845">
        <f t="shared" si="177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178"/>
        <v>81.319999999999993</v>
      </c>
      <c r="Q3846" s="14">
        <f t="shared" si="179"/>
        <v>41766.617291666669</v>
      </c>
      <c r="S3846">
        <f t="shared" si="177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178"/>
        <v>70.17</v>
      </c>
      <c r="Q3847" s="14">
        <f t="shared" si="179"/>
        <v>42248.627013888887</v>
      </c>
      <c r="S3847">
        <f t="shared" si="177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178"/>
        <v>23.63</v>
      </c>
      <c r="Q3848" s="14">
        <f t="shared" si="179"/>
        <v>41885.221550925926</v>
      </c>
      <c r="S3848">
        <f t="shared" si="177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178"/>
        <v>188.56</v>
      </c>
      <c r="Q3849" s="14">
        <f t="shared" si="179"/>
        <v>42159.224432870367</v>
      </c>
      <c r="S3849">
        <f t="shared" si="177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178"/>
        <v>49.51</v>
      </c>
      <c r="Q3850" s="14">
        <f t="shared" si="179"/>
        <v>42265.817002314812</v>
      </c>
      <c r="S3850">
        <f t="shared" si="177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178"/>
        <v>75.459999999999994</v>
      </c>
      <c r="Q3851" s="14">
        <f t="shared" si="179"/>
        <v>42136.767175925925</v>
      </c>
      <c r="S3851">
        <f t="shared" si="177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178"/>
        <v>9.5</v>
      </c>
      <c r="Q3852" s="14">
        <f t="shared" si="179"/>
        <v>41975.124340277776</v>
      </c>
      <c r="S3852">
        <f t="shared" si="177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178"/>
        <v>35.5</v>
      </c>
      <c r="Q3853" s="14">
        <f t="shared" si="179"/>
        <v>42172.439571759256</v>
      </c>
      <c r="S3853">
        <f t="shared" si="177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178"/>
        <v>10</v>
      </c>
      <c r="Q3854" s="14">
        <f t="shared" si="179"/>
        <v>42065.190694444449</v>
      </c>
      <c r="S3854">
        <f t="shared" si="177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178"/>
        <v>13</v>
      </c>
      <c r="Q3855" s="14">
        <f t="shared" si="179"/>
        <v>41848.84002314815</v>
      </c>
      <c r="S3855">
        <f t="shared" si="177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178"/>
        <v>89.4</v>
      </c>
      <c r="Q3856" s="14">
        <f t="shared" si="179"/>
        <v>42103.884930555556</v>
      </c>
      <c r="S3856">
        <f t="shared" si="177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178"/>
        <v>25</v>
      </c>
      <c r="Q3857" s="14">
        <f t="shared" si="179"/>
        <v>42059.970729166671</v>
      </c>
      <c r="S3857">
        <f t="shared" si="177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178"/>
        <v>1</v>
      </c>
      <c r="Q3858" s="14">
        <f t="shared" si="179"/>
        <v>42041.743090277778</v>
      </c>
      <c r="S3858">
        <f t="shared" si="177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178"/>
        <v>65</v>
      </c>
      <c r="Q3859" s="14">
        <f t="shared" si="179"/>
        <v>41829.73715277778</v>
      </c>
      <c r="S3859">
        <f t="shared" si="177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178"/>
        <v>10</v>
      </c>
      <c r="Q3860" s="14">
        <f t="shared" si="179"/>
        <v>42128.431064814817</v>
      </c>
      <c r="S3860">
        <f t="shared" si="177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178"/>
        <v>1</v>
      </c>
      <c r="Q3861" s="14">
        <f t="shared" si="179"/>
        <v>41789.893599537041</v>
      </c>
      <c r="S3861">
        <f t="shared" si="177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178"/>
        <v>81.540000000000006</v>
      </c>
      <c r="Q3862" s="14">
        <f t="shared" si="179"/>
        <v>41833.660995370366</v>
      </c>
      <c r="S3862">
        <f t="shared" si="177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178"/>
        <v>100</v>
      </c>
      <c r="Q3863" s="14">
        <f t="shared" si="179"/>
        <v>41914.590011574073</v>
      </c>
      <c r="S3863">
        <f t="shared" si="177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178"/>
        <v>1</v>
      </c>
      <c r="Q3864" s="14">
        <f t="shared" si="179"/>
        <v>42611.261064814811</v>
      </c>
      <c r="S3864">
        <f t="shared" si="177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178"/>
        <v>0</v>
      </c>
      <c r="Q3865" s="14">
        <f t="shared" si="179"/>
        <v>42253.633159722223</v>
      </c>
      <c r="S3865">
        <f t="shared" si="177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178"/>
        <v>20</v>
      </c>
      <c r="Q3866" s="14">
        <f t="shared" si="179"/>
        <v>42295.891828703709</v>
      </c>
      <c r="S3866">
        <f t="shared" si="177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178"/>
        <v>46.43</v>
      </c>
      <c r="Q3867" s="14">
        <f t="shared" si="179"/>
        <v>41841.651597222226</v>
      </c>
      <c r="S3867">
        <f t="shared" si="177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178"/>
        <v>5.5</v>
      </c>
      <c r="Q3868" s="14">
        <f t="shared" si="179"/>
        <v>42402.947002314817</v>
      </c>
      <c r="S3868">
        <f t="shared" si="177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178"/>
        <v>50.2</v>
      </c>
      <c r="Q3869" s="14">
        <f t="shared" si="179"/>
        <v>42509.814108796301</v>
      </c>
      <c r="S3869">
        <f t="shared" si="177"/>
        <v>2016</v>
      </c>
    </row>
    <row r="3870" spans="1:19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178"/>
        <v>10</v>
      </c>
      <c r="Q3870" s="14">
        <f t="shared" si="179"/>
        <v>41865.659780092588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178"/>
        <v>30.13</v>
      </c>
      <c r="Q3871" s="14">
        <f t="shared" si="179"/>
        <v>42047.724444444444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178"/>
        <v>150</v>
      </c>
      <c r="Q3872" s="14">
        <f t="shared" si="179"/>
        <v>41793.17219907407</v>
      </c>
    </row>
    <row r="3873" spans="1:17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178"/>
        <v>13.33</v>
      </c>
      <c r="Q3873" s="14">
        <f t="shared" si="179"/>
        <v>42763.780671296292</v>
      </c>
    </row>
    <row r="3874" spans="1:17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178"/>
        <v>0</v>
      </c>
      <c r="Q3874" s="14">
        <f t="shared" si="179"/>
        <v>42180.145787037036</v>
      </c>
    </row>
    <row r="3875" spans="1:17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178"/>
        <v>0</v>
      </c>
      <c r="Q3875" s="14">
        <f t="shared" si="179"/>
        <v>42255.696006944447</v>
      </c>
    </row>
    <row r="3876" spans="1:17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178"/>
        <v>0</v>
      </c>
      <c r="Q3876" s="14">
        <f t="shared" si="179"/>
        <v>42007.016458333332</v>
      </c>
    </row>
    <row r="3877" spans="1:17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178"/>
        <v>0</v>
      </c>
      <c r="Q3877" s="14">
        <f t="shared" si="179"/>
        <v>42615.346817129626</v>
      </c>
    </row>
    <row r="3878" spans="1:17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178"/>
        <v>44.76</v>
      </c>
      <c r="Q3878" s="14">
        <f t="shared" si="179"/>
        <v>42372.624166666668</v>
      </c>
    </row>
    <row r="3879" spans="1:17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178"/>
        <v>88.64</v>
      </c>
      <c r="Q3879" s="14">
        <f t="shared" si="179"/>
        <v>42682.67768518519</v>
      </c>
    </row>
    <row r="3880" spans="1:17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178"/>
        <v>10</v>
      </c>
      <c r="Q3880" s="14">
        <f t="shared" si="179"/>
        <v>42154.818819444445</v>
      </c>
    </row>
    <row r="3881" spans="1:17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178"/>
        <v>0</v>
      </c>
      <c r="Q3881" s="14">
        <f t="shared" si="179"/>
        <v>41999.861064814817</v>
      </c>
    </row>
    <row r="3882" spans="1:17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178"/>
        <v>57.65</v>
      </c>
      <c r="Q3882" s="14">
        <f t="shared" si="179"/>
        <v>41815.815046296295</v>
      </c>
    </row>
    <row r="3883" spans="1:17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178"/>
        <v>25</v>
      </c>
      <c r="Q3883" s="14">
        <f t="shared" si="179"/>
        <v>42756.018506944441</v>
      </c>
    </row>
    <row r="3884" spans="1:17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178"/>
        <v>0</v>
      </c>
      <c r="Q3884" s="14">
        <f t="shared" si="179"/>
        <v>42373.983449074076</v>
      </c>
    </row>
    <row r="3885" spans="1:17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178"/>
        <v>0</v>
      </c>
      <c r="Q3885" s="14">
        <f t="shared" si="179"/>
        <v>41854.602650462963</v>
      </c>
    </row>
    <row r="3886" spans="1:17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178"/>
        <v>0</v>
      </c>
      <c r="Q3886" s="14">
        <f t="shared" si="179"/>
        <v>42065.791574074072</v>
      </c>
    </row>
    <row r="3887" spans="1:17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178"/>
        <v>0</v>
      </c>
      <c r="Q3887" s="14">
        <f t="shared" si="179"/>
        <v>42469.951284722221</v>
      </c>
    </row>
    <row r="3888" spans="1:17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178"/>
        <v>0</v>
      </c>
      <c r="Q3888" s="14">
        <f t="shared" si="179"/>
        <v>41954.228032407409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178"/>
        <v>17.5</v>
      </c>
      <c r="Q3889" s="14">
        <f t="shared" si="179"/>
        <v>42079.857974537037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178"/>
        <v>38.71</v>
      </c>
      <c r="Q3890" s="14">
        <f t="shared" si="179"/>
        <v>42762.545810185184</v>
      </c>
      <c r="S3890">
        <f t="shared" ref="S3890:S3953" si="180">YEAR(Q3890)</f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178"/>
        <v>13.11</v>
      </c>
      <c r="Q3891" s="14">
        <f t="shared" si="179"/>
        <v>41977.004976851851</v>
      </c>
      <c r="S3891">
        <f t="shared" si="180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178"/>
        <v>315.5</v>
      </c>
      <c r="Q3892" s="14">
        <f t="shared" si="179"/>
        <v>42171.758611111116</v>
      </c>
      <c r="S3892">
        <f t="shared" si="180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178"/>
        <v>37.14</v>
      </c>
      <c r="Q3893" s="14">
        <f t="shared" si="179"/>
        <v>42056.1324537037</v>
      </c>
      <c r="S3893">
        <f t="shared" si="180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178"/>
        <v>0</v>
      </c>
      <c r="Q3894" s="14">
        <f t="shared" si="179"/>
        <v>41867.652280092596</v>
      </c>
      <c r="S3894">
        <f t="shared" si="180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178"/>
        <v>128.27000000000001</v>
      </c>
      <c r="Q3895" s="14">
        <f t="shared" si="179"/>
        <v>41779.657870370371</v>
      </c>
      <c r="S3895">
        <f t="shared" si="180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178"/>
        <v>47.27</v>
      </c>
      <c r="Q3896" s="14">
        <f t="shared" si="179"/>
        <v>42679.958472222221</v>
      </c>
      <c r="S3896">
        <f t="shared" si="180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178"/>
        <v>50</v>
      </c>
      <c r="Q3897" s="14">
        <f t="shared" si="179"/>
        <v>42032.250208333338</v>
      </c>
      <c r="S3897">
        <f t="shared" si="180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178"/>
        <v>42.5</v>
      </c>
      <c r="Q3898" s="14">
        <f t="shared" si="179"/>
        <v>41793.191875000004</v>
      </c>
      <c r="S3898">
        <f t="shared" si="180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178"/>
        <v>44</v>
      </c>
      <c r="Q3899" s="14">
        <f t="shared" si="179"/>
        <v>41982.87364583333</v>
      </c>
      <c r="S3899">
        <f t="shared" si="180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178"/>
        <v>50.88</v>
      </c>
      <c r="Q3900" s="14">
        <f t="shared" si="179"/>
        <v>42193.482291666667</v>
      </c>
      <c r="S3900">
        <f t="shared" si="180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178"/>
        <v>62.5</v>
      </c>
      <c r="Q3901" s="14">
        <f t="shared" si="179"/>
        <v>41843.775011574071</v>
      </c>
      <c r="S3901">
        <f t="shared" si="180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178"/>
        <v>27</v>
      </c>
      <c r="Q3902" s="14">
        <f t="shared" si="179"/>
        <v>42136.092488425929</v>
      </c>
      <c r="S3902">
        <f t="shared" si="180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178"/>
        <v>25</v>
      </c>
      <c r="Q3903" s="14">
        <f t="shared" si="179"/>
        <v>42317.826377314821</v>
      </c>
      <c r="S3903">
        <f t="shared" si="180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178"/>
        <v>47.26</v>
      </c>
      <c r="Q3904" s="14">
        <f t="shared" si="179"/>
        <v>42663.468078703707</v>
      </c>
      <c r="S3904">
        <f t="shared" si="180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178"/>
        <v>0</v>
      </c>
      <c r="Q3905" s="14">
        <f t="shared" si="179"/>
        <v>42186.01116898148</v>
      </c>
      <c r="S3905">
        <f t="shared" si="180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si="178"/>
        <v>1.5</v>
      </c>
      <c r="Q3906" s="14">
        <f t="shared" si="179"/>
        <v>42095.229166666672</v>
      </c>
      <c r="S3906">
        <f t="shared" si="180"/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ref="P3907:P3970" si="181">IFERROR(ROUND(E3907/L3907,2),0)</f>
        <v>24.71</v>
      </c>
      <c r="Q3907" s="14">
        <f t="shared" ref="Q3907:Q3970" si="182">(((J3907/60)/60)/24)+DATE(1970,1,1)</f>
        <v>42124.623877314814</v>
      </c>
      <c r="S3907">
        <f t="shared" si="180"/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181"/>
        <v>63.13</v>
      </c>
      <c r="Q3908" s="14">
        <f t="shared" si="182"/>
        <v>42143.917743055557</v>
      </c>
      <c r="S3908">
        <f t="shared" si="180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181"/>
        <v>38.25</v>
      </c>
      <c r="Q3909" s="14">
        <f t="shared" si="182"/>
        <v>41906.819513888891</v>
      </c>
      <c r="S3909">
        <f t="shared" si="180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181"/>
        <v>16.25</v>
      </c>
      <c r="Q3910" s="14">
        <f t="shared" si="182"/>
        <v>41834.135370370372</v>
      </c>
      <c r="S3910">
        <f t="shared" si="180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181"/>
        <v>33.75</v>
      </c>
      <c r="Q3911" s="14">
        <f t="shared" si="182"/>
        <v>41863.359282407408</v>
      </c>
      <c r="S3911">
        <f t="shared" si="180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181"/>
        <v>61.67</v>
      </c>
      <c r="Q3912" s="14">
        <f t="shared" si="182"/>
        <v>42224.756909722222</v>
      </c>
      <c r="S3912">
        <f t="shared" si="180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181"/>
        <v>83.14</v>
      </c>
      <c r="Q3913" s="14">
        <f t="shared" si="182"/>
        <v>41939.8122337963</v>
      </c>
      <c r="S3913">
        <f t="shared" si="180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181"/>
        <v>1</v>
      </c>
      <c r="Q3914" s="14">
        <f t="shared" si="182"/>
        <v>42059.270023148143</v>
      </c>
      <c r="S3914">
        <f t="shared" si="180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181"/>
        <v>142.86000000000001</v>
      </c>
      <c r="Q3915" s="14">
        <f t="shared" si="182"/>
        <v>42308.211215277777</v>
      </c>
      <c r="S3915">
        <f t="shared" si="180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181"/>
        <v>33.67</v>
      </c>
      <c r="Q3916" s="14">
        <f t="shared" si="182"/>
        <v>42114.818935185183</v>
      </c>
      <c r="S3916">
        <f t="shared" si="180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181"/>
        <v>5</v>
      </c>
      <c r="Q3917" s="14">
        <f t="shared" si="182"/>
        <v>42492.98505787037</v>
      </c>
      <c r="S3917">
        <f t="shared" si="180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181"/>
        <v>0</v>
      </c>
      <c r="Q3918" s="14">
        <f t="shared" si="182"/>
        <v>42494.471666666665</v>
      </c>
      <c r="S3918">
        <f t="shared" si="180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181"/>
        <v>10</v>
      </c>
      <c r="Q3919" s="14">
        <f t="shared" si="182"/>
        <v>41863.527326388888</v>
      </c>
      <c r="S3919">
        <f t="shared" si="180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181"/>
        <v>40</v>
      </c>
      <c r="Q3920" s="14">
        <f t="shared" si="182"/>
        <v>41843.664618055554</v>
      </c>
      <c r="S3920">
        <f t="shared" si="180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181"/>
        <v>30</v>
      </c>
      <c r="Q3921" s="14">
        <f t="shared" si="182"/>
        <v>42358.684872685189</v>
      </c>
      <c r="S3921">
        <f t="shared" si="180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181"/>
        <v>45</v>
      </c>
      <c r="Q3922" s="14">
        <f t="shared" si="182"/>
        <v>42657.38726851852</v>
      </c>
      <c r="S3922">
        <f t="shared" si="180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181"/>
        <v>0</v>
      </c>
      <c r="Q3923" s="14">
        <f t="shared" si="182"/>
        <v>41926.542303240742</v>
      </c>
      <c r="S3923">
        <f t="shared" si="180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181"/>
        <v>10.17</v>
      </c>
      <c r="Q3924" s="14">
        <f t="shared" si="182"/>
        <v>42020.768634259264</v>
      </c>
      <c r="S3924">
        <f t="shared" si="180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181"/>
        <v>81.41</v>
      </c>
      <c r="Q3925" s="14">
        <f t="shared" si="182"/>
        <v>42075.979988425926</v>
      </c>
      <c r="S3925">
        <f t="shared" si="180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181"/>
        <v>57.25</v>
      </c>
      <c r="Q3926" s="14">
        <f t="shared" si="182"/>
        <v>41786.959745370368</v>
      </c>
      <c r="S3926">
        <f t="shared" si="180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181"/>
        <v>5</v>
      </c>
      <c r="Q3927" s="14">
        <f t="shared" si="182"/>
        <v>41820.870821759258</v>
      </c>
      <c r="S3927">
        <f t="shared" si="180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181"/>
        <v>15</v>
      </c>
      <c r="Q3928" s="14">
        <f t="shared" si="182"/>
        <v>41970.085046296299</v>
      </c>
      <c r="S3928">
        <f t="shared" si="180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181"/>
        <v>12.5</v>
      </c>
      <c r="Q3929" s="14">
        <f t="shared" si="182"/>
        <v>41830.267407407409</v>
      </c>
      <c r="S3929">
        <f t="shared" si="180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181"/>
        <v>93</v>
      </c>
      <c r="Q3930" s="14">
        <f t="shared" si="182"/>
        <v>42265.683182870373</v>
      </c>
      <c r="S3930">
        <f t="shared" si="180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181"/>
        <v>32.36</v>
      </c>
      <c r="Q3931" s="14">
        <f t="shared" si="182"/>
        <v>42601.827141203699</v>
      </c>
      <c r="S3931">
        <f t="shared" si="180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181"/>
        <v>0</v>
      </c>
      <c r="Q3932" s="14">
        <f t="shared" si="182"/>
        <v>42433.338749999995</v>
      </c>
      <c r="S3932">
        <f t="shared" si="180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181"/>
        <v>0</v>
      </c>
      <c r="Q3933" s="14">
        <f t="shared" si="182"/>
        <v>42228.151701388888</v>
      </c>
      <c r="S3933">
        <f t="shared" si="180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181"/>
        <v>1</v>
      </c>
      <c r="Q3934" s="14">
        <f t="shared" si="182"/>
        <v>42415.168564814812</v>
      </c>
      <c r="S3934">
        <f t="shared" si="180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181"/>
        <v>91.83</v>
      </c>
      <c r="Q3935" s="14">
        <f t="shared" si="182"/>
        <v>42538.968310185184</v>
      </c>
      <c r="S3935">
        <f t="shared" si="180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181"/>
        <v>45.83</v>
      </c>
      <c r="Q3936" s="14">
        <f t="shared" si="182"/>
        <v>42233.671747685185</v>
      </c>
      <c r="S3936">
        <f t="shared" si="180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181"/>
        <v>57.17</v>
      </c>
      <c r="Q3937" s="14">
        <f t="shared" si="182"/>
        <v>42221.656782407401</v>
      </c>
      <c r="S3937">
        <f t="shared" si="180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181"/>
        <v>0</v>
      </c>
      <c r="Q3938" s="14">
        <f t="shared" si="182"/>
        <v>42675.262962962966</v>
      </c>
      <c r="S3938">
        <f t="shared" si="180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181"/>
        <v>248.5</v>
      </c>
      <c r="Q3939" s="14">
        <f t="shared" si="182"/>
        <v>42534.631481481483</v>
      </c>
      <c r="S3939">
        <f t="shared" si="180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181"/>
        <v>79.400000000000006</v>
      </c>
      <c r="Q3940" s="14">
        <f t="shared" si="182"/>
        <v>42151.905717592599</v>
      </c>
      <c r="S3940">
        <f t="shared" si="180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181"/>
        <v>5</v>
      </c>
      <c r="Q3941" s="14">
        <f t="shared" si="182"/>
        <v>41915.400219907409</v>
      </c>
      <c r="S3941">
        <f t="shared" si="180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181"/>
        <v>5.5</v>
      </c>
      <c r="Q3942" s="14">
        <f t="shared" si="182"/>
        <v>41961.492488425924</v>
      </c>
      <c r="S3942">
        <f t="shared" si="180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181"/>
        <v>25</v>
      </c>
      <c r="Q3943" s="14">
        <f t="shared" si="182"/>
        <v>41940.587233796294</v>
      </c>
      <c r="S3943">
        <f t="shared" si="180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181"/>
        <v>0</v>
      </c>
      <c r="Q3944" s="14">
        <f t="shared" si="182"/>
        <v>42111.904097222221</v>
      </c>
      <c r="S3944">
        <f t="shared" si="180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181"/>
        <v>137.08000000000001</v>
      </c>
      <c r="Q3945" s="14">
        <f t="shared" si="182"/>
        <v>42279.778564814813</v>
      </c>
      <c r="S3945">
        <f t="shared" si="180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181"/>
        <v>0</v>
      </c>
      <c r="Q3946" s="14">
        <f t="shared" si="182"/>
        <v>42213.662905092591</v>
      </c>
      <c r="S3946">
        <f t="shared" si="180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181"/>
        <v>5</v>
      </c>
      <c r="Q3947" s="14">
        <f t="shared" si="182"/>
        <v>42109.801712962959</v>
      </c>
      <c r="S3947">
        <f t="shared" si="180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181"/>
        <v>39</v>
      </c>
      <c r="Q3948" s="14">
        <f t="shared" si="182"/>
        <v>42031.833587962959</v>
      </c>
      <c r="S3948">
        <f t="shared" si="180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181"/>
        <v>50.5</v>
      </c>
      <c r="Q3949" s="14">
        <f t="shared" si="182"/>
        <v>42615.142870370371</v>
      </c>
      <c r="S3949">
        <f t="shared" si="180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181"/>
        <v>0</v>
      </c>
      <c r="Q3950" s="14">
        <f t="shared" si="182"/>
        <v>41829.325497685182</v>
      </c>
      <c r="S3950">
        <f t="shared" si="180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181"/>
        <v>49.28</v>
      </c>
      <c r="Q3951" s="14">
        <f t="shared" si="182"/>
        <v>42016.120613425926</v>
      </c>
      <c r="S3951">
        <f t="shared" si="180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181"/>
        <v>25</v>
      </c>
      <c r="Q3952" s="14">
        <f t="shared" si="182"/>
        <v>42439.702314814815</v>
      </c>
      <c r="S3952">
        <f t="shared" si="180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181"/>
        <v>1</v>
      </c>
      <c r="Q3953" s="14">
        <f t="shared" si="182"/>
        <v>42433.825717592597</v>
      </c>
      <c r="S3953">
        <f t="shared" si="180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181"/>
        <v>25</v>
      </c>
      <c r="Q3954" s="14">
        <f t="shared" si="182"/>
        <v>42243.790393518517</v>
      </c>
      <c r="S3954">
        <f t="shared" ref="S3954:S4017" si="183">YEAR(Q3954)</f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181"/>
        <v>0</v>
      </c>
      <c r="Q3955" s="14">
        <f t="shared" si="182"/>
        <v>42550.048449074078</v>
      </c>
      <c r="S3955">
        <f t="shared" si="183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181"/>
        <v>0</v>
      </c>
      <c r="Q3956" s="14">
        <f t="shared" si="182"/>
        <v>41774.651203703703</v>
      </c>
      <c r="S3956">
        <f t="shared" si="183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181"/>
        <v>53.13</v>
      </c>
      <c r="Q3957" s="14">
        <f t="shared" si="182"/>
        <v>42306.848854166667</v>
      </c>
      <c r="S3957">
        <f t="shared" si="183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181"/>
        <v>0</v>
      </c>
      <c r="Q3958" s="14">
        <f t="shared" si="182"/>
        <v>42457.932025462964</v>
      </c>
      <c r="S3958">
        <f t="shared" si="183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181"/>
        <v>7</v>
      </c>
      <c r="Q3959" s="14">
        <f t="shared" si="182"/>
        <v>42513.976319444439</v>
      </c>
      <c r="S3959">
        <f t="shared" si="183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181"/>
        <v>40.06</v>
      </c>
      <c r="Q3960" s="14">
        <f t="shared" si="182"/>
        <v>41816.950370370374</v>
      </c>
      <c r="S3960">
        <f t="shared" si="183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181"/>
        <v>24.33</v>
      </c>
      <c r="Q3961" s="14">
        <f t="shared" si="182"/>
        <v>41880.788842592592</v>
      </c>
      <c r="S3961">
        <f t="shared" si="183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181"/>
        <v>11.25</v>
      </c>
      <c r="Q3962" s="14">
        <f t="shared" si="182"/>
        <v>42342.845555555556</v>
      </c>
      <c r="S3962">
        <f t="shared" si="183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181"/>
        <v>10.5</v>
      </c>
      <c r="Q3963" s="14">
        <f t="shared" si="182"/>
        <v>41745.891319444447</v>
      </c>
      <c r="S3963">
        <f t="shared" si="183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181"/>
        <v>15</v>
      </c>
      <c r="Q3964" s="14">
        <f t="shared" si="182"/>
        <v>42311.621458333335</v>
      </c>
      <c r="S3964">
        <f t="shared" si="183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181"/>
        <v>0</v>
      </c>
      <c r="Q3965" s="14">
        <f t="shared" si="182"/>
        <v>42296.154131944444</v>
      </c>
      <c r="S3965">
        <f t="shared" si="183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181"/>
        <v>42</v>
      </c>
      <c r="Q3966" s="14">
        <f t="shared" si="182"/>
        <v>42053.722060185188</v>
      </c>
      <c r="S3966">
        <f t="shared" si="183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181"/>
        <v>71.25</v>
      </c>
      <c r="Q3967" s="14">
        <f t="shared" si="182"/>
        <v>42414.235879629632</v>
      </c>
      <c r="S3967">
        <f t="shared" si="183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181"/>
        <v>22.5</v>
      </c>
      <c r="Q3968" s="14">
        <f t="shared" si="182"/>
        <v>41801.711550925924</v>
      </c>
      <c r="S3968">
        <f t="shared" si="183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181"/>
        <v>41</v>
      </c>
      <c r="Q3969" s="14">
        <f t="shared" si="182"/>
        <v>42770.290590277778</v>
      </c>
      <c r="S3969">
        <f t="shared" si="183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si="181"/>
        <v>47.91</v>
      </c>
      <c r="Q3970" s="14">
        <f t="shared" si="182"/>
        <v>42452.815659722226</v>
      </c>
      <c r="S3970">
        <f t="shared" si="183"/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ref="P3971:P4034" si="184">IFERROR(ROUND(E3971/L3971,2),0)</f>
        <v>35.17</v>
      </c>
      <c r="Q3971" s="14">
        <f t="shared" ref="Q3971:Q4034" si="185">(((J3971/60)/60)/24)+DATE(1970,1,1)</f>
        <v>42601.854699074072</v>
      </c>
      <c r="S3971">
        <f t="shared" si="183"/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184"/>
        <v>5.5</v>
      </c>
      <c r="Q3972" s="14">
        <f t="shared" si="185"/>
        <v>42447.863553240735</v>
      </c>
      <c r="S3972">
        <f t="shared" si="183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184"/>
        <v>22.67</v>
      </c>
      <c r="Q3973" s="14">
        <f t="shared" si="185"/>
        <v>41811.536180555559</v>
      </c>
      <c r="S3973">
        <f t="shared" si="183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184"/>
        <v>26.38</v>
      </c>
      <c r="Q3974" s="14">
        <f t="shared" si="185"/>
        <v>41981.067523148144</v>
      </c>
      <c r="S3974">
        <f t="shared" si="183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184"/>
        <v>105.54</v>
      </c>
      <c r="Q3975" s="14">
        <f t="shared" si="185"/>
        <v>42469.68414351852</v>
      </c>
      <c r="S3975">
        <f t="shared" si="183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184"/>
        <v>29.09</v>
      </c>
      <c r="Q3976" s="14">
        <f t="shared" si="185"/>
        <v>42493.546851851846</v>
      </c>
      <c r="S3976">
        <f t="shared" si="183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184"/>
        <v>0</v>
      </c>
      <c r="Q3977" s="14">
        <f t="shared" si="185"/>
        <v>42534.866875</v>
      </c>
      <c r="S3977">
        <f t="shared" si="183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184"/>
        <v>62</v>
      </c>
      <c r="Q3978" s="14">
        <f t="shared" si="185"/>
        <v>41830.858344907407</v>
      </c>
      <c r="S3978">
        <f t="shared" si="183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184"/>
        <v>217.5</v>
      </c>
      <c r="Q3979" s="14">
        <f t="shared" si="185"/>
        <v>42543.788564814815</v>
      </c>
      <c r="S3979">
        <f t="shared" si="183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184"/>
        <v>26.75</v>
      </c>
      <c r="Q3980" s="14">
        <f t="shared" si="185"/>
        <v>41975.642974537041</v>
      </c>
      <c r="S3980">
        <f t="shared" si="183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184"/>
        <v>18.329999999999998</v>
      </c>
      <c r="Q3981" s="14">
        <f t="shared" si="185"/>
        <v>42069.903437500005</v>
      </c>
      <c r="S3981">
        <f t="shared" si="183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184"/>
        <v>64.290000000000006</v>
      </c>
      <c r="Q3982" s="14">
        <f t="shared" si="185"/>
        <v>41795.598923611113</v>
      </c>
      <c r="S3982">
        <f t="shared" si="183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184"/>
        <v>175</v>
      </c>
      <c r="Q3983" s="14">
        <f t="shared" si="185"/>
        <v>42508.179965277777</v>
      </c>
      <c r="S3983">
        <f t="shared" si="183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184"/>
        <v>34</v>
      </c>
      <c r="Q3984" s="14">
        <f t="shared" si="185"/>
        <v>42132.809953703705</v>
      </c>
      <c r="S3984">
        <f t="shared" si="183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184"/>
        <v>84.28</v>
      </c>
      <c r="Q3985" s="14">
        <f t="shared" si="185"/>
        <v>41747.86986111111</v>
      </c>
      <c r="S3985">
        <f t="shared" si="183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184"/>
        <v>9.5</v>
      </c>
      <c r="Q3986" s="14">
        <f t="shared" si="185"/>
        <v>41920.963472222218</v>
      </c>
      <c r="S3986">
        <f t="shared" si="183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184"/>
        <v>33.74</v>
      </c>
      <c r="Q3987" s="14">
        <f t="shared" si="185"/>
        <v>42399.707407407404</v>
      </c>
      <c r="S3987">
        <f t="shared" si="183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184"/>
        <v>37.54</v>
      </c>
      <c r="Q3988" s="14">
        <f t="shared" si="185"/>
        <v>42467.548541666663</v>
      </c>
      <c r="S3988">
        <f t="shared" si="183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184"/>
        <v>11.62</v>
      </c>
      <c r="Q3989" s="14">
        <f t="shared" si="185"/>
        <v>41765.92465277778</v>
      </c>
      <c r="S3989">
        <f t="shared" si="183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184"/>
        <v>8</v>
      </c>
      <c r="Q3990" s="14">
        <f t="shared" si="185"/>
        <v>42230.08116898148</v>
      </c>
      <c r="S3990">
        <f t="shared" si="183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184"/>
        <v>0</v>
      </c>
      <c r="Q3991" s="14">
        <f t="shared" si="185"/>
        <v>42286.749780092592</v>
      </c>
      <c r="S3991">
        <f t="shared" si="183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184"/>
        <v>23</v>
      </c>
      <c r="Q3992" s="14">
        <f t="shared" si="185"/>
        <v>42401.672372685185</v>
      </c>
      <c r="S3992">
        <f t="shared" si="183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184"/>
        <v>100</v>
      </c>
      <c r="Q3993" s="14">
        <f t="shared" si="185"/>
        <v>42125.644467592589</v>
      </c>
      <c r="S3993">
        <f t="shared" si="183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184"/>
        <v>60.11</v>
      </c>
      <c r="Q3994" s="14">
        <f t="shared" si="185"/>
        <v>42289.94049768518</v>
      </c>
      <c r="S3994">
        <f t="shared" si="183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184"/>
        <v>3</v>
      </c>
      <c r="Q3995" s="14">
        <f t="shared" si="185"/>
        <v>42107.864722222221</v>
      </c>
      <c r="S3995">
        <f t="shared" si="183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184"/>
        <v>5</v>
      </c>
      <c r="Q3996" s="14">
        <f t="shared" si="185"/>
        <v>41809.389930555553</v>
      </c>
      <c r="S3996">
        <f t="shared" si="183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184"/>
        <v>17.5</v>
      </c>
      <c r="Q3997" s="14">
        <f t="shared" si="185"/>
        <v>42019.683761574073</v>
      </c>
      <c r="S3997">
        <f t="shared" si="183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184"/>
        <v>29.24</v>
      </c>
      <c r="Q3998" s="14">
        <f t="shared" si="185"/>
        <v>41950.26694444444</v>
      </c>
      <c r="S3998">
        <f t="shared" si="183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184"/>
        <v>0</v>
      </c>
      <c r="Q3999" s="14">
        <f t="shared" si="185"/>
        <v>42069.391446759255</v>
      </c>
      <c r="S3999">
        <f t="shared" si="183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184"/>
        <v>59.58</v>
      </c>
      <c r="Q4000" s="14">
        <f t="shared" si="185"/>
        <v>42061.963263888887</v>
      </c>
      <c r="S4000">
        <f t="shared" si="183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184"/>
        <v>82.57</v>
      </c>
      <c r="Q4001" s="14">
        <f t="shared" si="185"/>
        <v>41842.828680555554</v>
      </c>
      <c r="S4001">
        <f t="shared" si="183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184"/>
        <v>10</v>
      </c>
      <c r="Q4002" s="14">
        <f t="shared" si="185"/>
        <v>42437.64534722222</v>
      </c>
      <c r="S4002">
        <f t="shared" si="183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184"/>
        <v>32.36</v>
      </c>
      <c r="Q4003" s="14">
        <f t="shared" si="185"/>
        <v>42775.964212962965</v>
      </c>
      <c r="S4003">
        <f t="shared" si="183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184"/>
        <v>5.75</v>
      </c>
      <c r="Q4004" s="14">
        <f t="shared" si="185"/>
        <v>41879.043530092589</v>
      </c>
      <c r="S4004">
        <f t="shared" si="183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184"/>
        <v>100.5</v>
      </c>
      <c r="Q4005" s="14">
        <f t="shared" si="185"/>
        <v>42020.587349537032</v>
      </c>
      <c r="S4005">
        <f t="shared" si="183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184"/>
        <v>1</v>
      </c>
      <c r="Q4006" s="14">
        <f t="shared" si="185"/>
        <v>41890.16269675926</v>
      </c>
      <c r="S4006">
        <f t="shared" si="183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184"/>
        <v>20</v>
      </c>
      <c r="Q4007" s="14">
        <f t="shared" si="185"/>
        <v>41872.807696759257</v>
      </c>
      <c r="S4007">
        <f t="shared" si="183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184"/>
        <v>2</v>
      </c>
      <c r="Q4008" s="14">
        <f t="shared" si="185"/>
        <v>42391.772997685184</v>
      </c>
      <c r="S4008">
        <f t="shared" si="183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184"/>
        <v>5</v>
      </c>
      <c r="Q4009" s="14">
        <f t="shared" si="185"/>
        <v>41848.772928240738</v>
      </c>
      <c r="S4009">
        <f t="shared" si="183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184"/>
        <v>15</v>
      </c>
      <c r="Q4010" s="14">
        <f t="shared" si="185"/>
        <v>42177.964201388888</v>
      </c>
      <c r="S4010">
        <f t="shared" si="183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184"/>
        <v>25</v>
      </c>
      <c r="Q4011" s="14">
        <f t="shared" si="185"/>
        <v>41851.700925925928</v>
      </c>
      <c r="S4011">
        <f t="shared" si="183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184"/>
        <v>45.84</v>
      </c>
      <c r="Q4012" s="14">
        <f t="shared" si="185"/>
        <v>41921.770439814813</v>
      </c>
      <c r="S4012">
        <f t="shared" si="183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184"/>
        <v>4.75</v>
      </c>
      <c r="Q4013" s="14">
        <f t="shared" si="185"/>
        <v>42002.54488425926</v>
      </c>
      <c r="S4013">
        <f t="shared" si="183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184"/>
        <v>0</v>
      </c>
      <c r="Q4014" s="14">
        <f t="shared" si="185"/>
        <v>42096.544548611113</v>
      </c>
      <c r="S4014">
        <f t="shared" si="183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184"/>
        <v>13</v>
      </c>
      <c r="Q4015" s="14">
        <f t="shared" si="185"/>
        <v>42021.301192129627</v>
      </c>
      <c r="S4015">
        <f t="shared" si="183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184"/>
        <v>0</v>
      </c>
      <c r="Q4016" s="14">
        <f t="shared" si="185"/>
        <v>42419.246168981481</v>
      </c>
      <c r="S4016">
        <f t="shared" si="183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184"/>
        <v>1</v>
      </c>
      <c r="Q4017" s="14">
        <f t="shared" si="185"/>
        <v>42174.780821759254</v>
      </c>
      <c r="S4017">
        <f t="shared" si="183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184"/>
        <v>10</v>
      </c>
      <c r="Q4018" s="14">
        <f t="shared" si="185"/>
        <v>41869.872685185182</v>
      </c>
      <c r="S4018">
        <f t="shared" ref="S4018:S4081" si="186">YEAR(Q4018)</f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184"/>
        <v>52.5</v>
      </c>
      <c r="Q4019" s="14">
        <f t="shared" si="185"/>
        <v>41856.672152777777</v>
      </c>
      <c r="S4019">
        <f t="shared" si="186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184"/>
        <v>32.5</v>
      </c>
      <c r="Q4020" s="14">
        <f t="shared" si="185"/>
        <v>42620.91097222222</v>
      </c>
      <c r="S4020">
        <f t="shared" si="186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184"/>
        <v>7.25</v>
      </c>
      <c r="Q4021" s="14">
        <f t="shared" si="185"/>
        <v>42417.675879629634</v>
      </c>
      <c r="S4021">
        <f t="shared" si="186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184"/>
        <v>33.33</v>
      </c>
      <c r="Q4022" s="14">
        <f t="shared" si="185"/>
        <v>42057.190960648149</v>
      </c>
      <c r="S4022">
        <f t="shared" si="186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184"/>
        <v>62.5</v>
      </c>
      <c r="Q4023" s="14">
        <f t="shared" si="185"/>
        <v>41878.911550925928</v>
      </c>
      <c r="S4023">
        <f t="shared" si="186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184"/>
        <v>63.56</v>
      </c>
      <c r="Q4024" s="14">
        <f t="shared" si="185"/>
        <v>41990.584108796291</v>
      </c>
      <c r="S4024">
        <f t="shared" si="186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184"/>
        <v>0</v>
      </c>
      <c r="Q4025" s="14">
        <f t="shared" si="185"/>
        <v>42408.999571759254</v>
      </c>
      <c r="S4025">
        <f t="shared" si="186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184"/>
        <v>10</v>
      </c>
      <c r="Q4026" s="14">
        <f t="shared" si="185"/>
        <v>42217.670104166667</v>
      </c>
      <c r="S4026">
        <f t="shared" si="186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184"/>
        <v>62.5</v>
      </c>
      <c r="Q4027" s="14">
        <f t="shared" si="185"/>
        <v>42151.237685185188</v>
      </c>
      <c r="S4027">
        <f t="shared" si="186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184"/>
        <v>0</v>
      </c>
      <c r="Q4028" s="14">
        <f t="shared" si="185"/>
        <v>42282.655543981484</v>
      </c>
      <c r="S4028">
        <f t="shared" si="186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184"/>
        <v>30.71</v>
      </c>
      <c r="Q4029" s="14">
        <f t="shared" si="185"/>
        <v>42768.97084490741</v>
      </c>
      <c r="S4029">
        <f t="shared" si="186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184"/>
        <v>51</v>
      </c>
      <c r="Q4030" s="14">
        <f t="shared" si="185"/>
        <v>41765.938657407409</v>
      </c>
      <c r="S4030">
        <f t="shared" si="186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184"/>
        <v>0</v>
      </c>
      <c r="Q4031" s="14">
        <f t="shared" si="185"/>
        <v>42322.025115740747</v>
      </c>
      <c r="S4031">
        <f t="shared" si="186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184"/>
        <v>66.67</v>
      </c>
      <c r="Q4032" s="14">
        <f t="shared" si="185"/>
        <v>42374.655081018514</v>
      </c>
      <c r="S4032">
        <f t="shared" si="186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184"/>
        <v>0</v>
      </c>
      <c r="Q4033" s="14">
        <f t="shared" si="185"/>
        <v>41941.585231481484</v>
      </c>
      <c r="S4033">
        <f t="shared" si="186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si="184"/>
        <v>59</v>
      </c>
      <c r="Q4034" s="14">
        <f t="shared" si="185"/>
        <v>42293.809212962966</v>
      </c>
      <c r="S4034">
        <f t="shared" si="186"/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ref="P4035:P4098" si="187">IFERROR(ROUND(E4035/L4035,2),0)</f>
        <v>65.34</v>
      </c>
      <c r="Q4035" s="14">
        <f t="shared" ref="Q4035:Q4098" si="188">(((J4035/60)/60)/24)+DATE(1970,1,1)</f>
        <v>42614.268796296295</v>
      </c>
      <c r="S4035">
        <f t="shared" si="186"/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187"/>
        <v>100</v>
      </c>
      <c r="Q4036" s="14">
        <f t="shared" si="188"/>
        <v>42067.947337962964</v>
      </c>
      <c r="S4036">
        <f t="shared" si="186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187"/>
        <v>147.4</v>
      </c>
      <c r="Q4037" s="14">
        <f t="shared" si="188"/>
        <v>41903.882951388885</v>
      </c>
      <c r="S4037">
        <f t="shared" si="186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187"/>
        <v>166.06</v>
      </c>
      <c r="Q4038" s="14">
        <f t="shared" si="188"/>
        <v>41804.937083333331</v>
      </c>
      <c r="S4038">
        <f t="shared" si="186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187"/>
        <v>40</v>
      </c>
      <c r="Q4039" s="14">
        <f t="shared" si="188"/>
        <v>42497.070775462969</v>
      </c>
      <c r="S4039">
        <f t="shared" si="186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187"/>
        <v>75.25</v>
      </c>
      <c r="Q4040" s="14">
        <f t="shared" si="188"/>
        <v>41869.798726851855</v>
      </c>
      <c r="S4040">
        <f t="shared" si="186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187"/>
        <v>60</v>
      </c>
      <c r="Q4041" s="14">
        <f t="shared" si="188"/>
        <v>42305.670914351853</v>
      </c>
      <c r="S4041">
        <f t="shared" si="186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187"/>
        <v>1250</v>
      </c>
      <c r="Q4042" s="14">
        <f t="shared" si="188"/>
        <v>42144.231527777782</v>
      </c>
      <c r="S4042">
        <f t="shared" si="186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187"/>
        <v>10.5</v>
      </c>
      <c r="Q4043" s="14">
        <f t="shared" si="188"/>
        <v>42559.474004629628</v>
      </c>
      <c r="S4043">
        <f t="shared" si="186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187"/>
        <v>7</v>
      </c>
      <c r="Q4044" s="14">
        <f t="shared" si="188"/>
        <v>41995.084074074075</v>
      </c>
      <c r="S4044">
        <f t="shared" si="186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187"/>
        <v>0</v>
      </c>
      <c r="Q4045" s="14">
        <f t="shared" si="188"/>
        <v>41948.957465277781</v>
      </c>
      <c r="S4045">
        <f t="shared" si="186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187"/>
        <v>56.25</v>
      </c>
      <c r="Q4046" s="14">
        <f t="shared" si="188"/>
        <v>42074.219699074078</v>
      </c>
      <c r="S4046">
        <f t="shared" si="186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187"/>
        <v>1</v>
      </c>
      <c r="Q4047" s="14">
        <f t="shared" si="188"/>
        <v>41842.201261574075</v>
      </c>
      <c r="S4047">
        <f t="shared" si="186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187"/>
        <v>38.33</v>
      </c>
      <c r="Q4048" s="14">
        <f t="shared" si="188"/>
        <v>41904.650578703702</v>
      </c>
      <c r="S4048">
        <f t="shared" si="186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187"/>
        <v>27.5</v>
      </c>
      <c r="Q4049" s="14">
        <f t="shared" si="188"/>
        <v>41991.022488425922</v>
      </c>
      <c r="S4049">
        <f t="shared" si="186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187"/>
        <v>32.979999999999997</v>
      </c>
      <c r="Q4050" s="14">
        <f t="shared" si="188"/>
        <v>42436.509108796294</v>
      </c>
      <c r="S4050">
        <f t="shared" si="186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187"/>
        <v>16</v>
      </c>
      <c r="Q4051" s="14">
        <f t="shared" si="188"/>
        <v>42169.958506944444</v>
      </c>
      <c r="S4051">
        <f t="shared" si="186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187"/>
        <v>1</v>
      </c>
      <c r="Q4052" s="14">
        <f t="shared" si="188"/>
        <v>41905.636469907404</v>
      </c>
      <c r="S4052">
        <f t="shared" si="186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187"/>
        <v>0</v>
      </c>
      <c r="Q4053" s="14">
        <f t="shared" si="188"/>
        <v>41761.810150462967</v>
      </c>
      <c r="S4053">
        <f t="shared" si="186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187"/>
        <v>86.62</v>
      </c>
      <c r="Q4054" s="14">
        <f t="shared" si="188"/>
        <v>41865.878657407404</v>
      </c>
      <c r="S4054">
        <f t="shared" si="186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187"/>
        <v>55</v>
      </c>
      <c r="Q4055" s="14">
        <f t="shared" si="188"/>
        <v>41928.690138888887</v>
      </c>
      <c r="S4055">
        <f t="shared" si="186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187"/>
        <v>0</v>
      </c>
      <c r="Q4056" s="14">
        <f t="shared" si="188"/>
        <v>42613.841261574074</v>
      </c>
      <c r="S4056">
        <f t="shared" si="186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187"/>
        <v>41.95</v>
      </c>
      <c r="Q4057" s="14">
        <f t="shared" si="188"/>
        <v>41779.648506944446</v>
      </c>
      <c r="S4057">
        <f t="shared" si="186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187"/>
        <v>88.33</v>
      </c>
      <c r="Q4058" s="14">
        <f t="shared" si="188"/>
        <v>42534.933321759265</v>
      </c>
      <c r="S4058">
        <f t="shared" si="186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187"/>
        <v>129.16999999999999</v>
      </c>
      <c r="Q4059" s="14">
        <f t="shared" si="188"/>
        <v>42310.968518518523</v>
      </c>
      <c r="S4059">
        <f t="shared" si="186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187"/>
        <v>23.75</v>
      </c>
      <c r="Q4060" s="14">
        <f t="shared" si="188"/>
        <v>42446.060694444444</v>
      </c>
      <c r="S4060">
        <f t="shared" si="186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187"/>
        <v>35.71</v>
      </c>
      <c r="Q4061" s="14">
        <f t="shared" si="188"/>
        <v>41866.640648148146</v>
      </c>
      <c r="S4061">
        <f t="shared" si="186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187"/>
        <v>57</v>
      </c>
      <c r="Q4062" s="14">
        <f t="shared" si="188"/>
        <v>41779.695092592592</v>
      </c>
      <c r="S4062">
        <f t="shared" si="186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187"/>
        <v>0</v>
      </c>
      <c r="Q4063" s="14">
        <f t="shared" si="188"/>
        <v>42421.141469907408</v>
      </c>
      <c r="S4063">
        <f t="shared" si="186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187"/>
        <v>163.33000000000001</v>
      </c>
      <c r="Q4064" s="14">
        <f t="shared" si="188"/>
        <v>42523.739212962959</v>
      </c>
      <c r="S4064">
        <f t="shared" si="186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187"/>
        <v>15</v>
      </c>
      <c r="Q4065" s="14">
        <f t="shared" si="188"/>
        <v>41787.681527777779</v>
      </c>
      <c r="S4065">
        <f t="shared" si="186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187"/>
        <v>64.17</v>
      </c>
      <c r="Q4066" s="14">
        <f t="shared" si="188"/>
        <v>42093.588263888887</v>
      </c>
      <c r="S4066">
        <f t="shared" si="186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187"/>
        <v>6.75</v>
      </c>
      <c r="Q4067" s="14">
        <f t="shared" si="188"/>
        <v>41833.951516203706</v>
      </c>
      <c r="S4067">
        <f t="shared" si="186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187"/>
        <v>25</v>
      </c>
      <c r="Q4068" s="14">
        <f t="shared" si="188"/>
        <v>42479.039212962962</v>
      </c>
      <c r="S4068">
        <f t="shared" si="186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187"/>
        <v>179.12</v>
      </c>
      <c r="Q4069" s="14">
        <f t="shared" si="188"/>
        <v>42235.117476851854</v>
      </c>
      <c r="S4069">
        <f t="shared" si="186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187"/>
        <v>34.950000000000003</v>
      </c>
      <c r="Q4070" s="14">
        <f t="shared" si="188"/>
        <v>42718.963599537034</v>
      </c>
      <c r="S4070">
        <f t="shared" si="186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187"/>
        <v>33.08</v>
      </c>
      <c r="Q4071" s="14">
        <f t="shared" si="188"/>
        <v>42022.661527777775</v>
      </c>
      <c r="S4071">
        <f t="shared" si="186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187"/>
        <v>27.5</v>
      </c>
      <c r="Q4072" s="14">
        <f t="shared" si="188"/>
        <v>42031.666898148149</v>
      </c>
      <c r="S4072">
        <f t="shared" si="186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187"/>
        <v>0</v>
      </c>
      <c r="Q4073" s="14">
        <f t="shared" si="188"/>
        <v>42700.804756944446</v>
      </c>
      <c r="S4073">
        <f t="shared" si="186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187"/>
        <v>2</v>
      </c>
      <c r="Q4074" s="14">
        <f t="shared" si="188"/>
        <v>41812.77443287037</v>
      </c>
      <c r="S4074">
        <f t="shared" si="186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187"/>
        <v>18.5</v>
      </c>
      <c r="Q4075" s="14">
        <f t="shared" si="188"/>
        <v>42078.34520833334</v>
      </c>
      <c r="S4075">
        <f t="shared" si="186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187"/>
        <v>35</v>
      </c>
      <c r="Q4076" s="14">
        <f t="shared" si="188"/>
        <v>42283.552951388891</v>
      </c>
      <c r="S4076">
        <f t="shared" si="186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187"/>
        <v>44.31</v>
      </c>
      <c r="Q4077" s="14">
        <f t="shared" si="188"/>
        <v>41779.045937499999</v>
      </c>
      <c r="S4077">
        <f t="shared" si="186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187"/>
        <v>0</v>
      </c>
      <c r="Q4078" s="14">
        <f t="shared" si="188"/>
        <v>41905.795706018522</v>
      </c>
      <c r="S4078">
        <f t="shared" si="186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187"/>
        <v>222.5</v>
      </c>
      <c r="Q4079" s="14">
        <f t="shared" si="188"/>
        <v>42695.7105787037</v>
      </c>
      <c r="S4079">
        <f t="shared" si="186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187"/>
        <v>0</v>
      </c>
      <c r="Q4080" s="14">
        <f t="shared" si="188"/>
        <v>42732.787523148145</v>
      </c>
      <c r="S4080">
        <f t="shared" si="186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187"/>
        <v>5</v>
      </c>
      <c r="Q4081" s="14">
        <f t="shared" si="188"/>
        <v>42510.938900462963</v>
      </c>
      <c r="S4081">
        <f t="shared" si="186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187"/>
        <v>0</v>
      </c>
      <c r="Q4082" s="14">
        <f t="shared" si="188"/>
        <v>42511.698101851856</v>
      </c>
      <c r="S4082">
        <f t="shared" ref="S4082:S4115" si="189">YEAR(Q4082)</f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187"/>
        <v>29.17</v>
      </c>
      <c r="Q4083" s="14">
        <f t="shared" si="188"/>
        <v>42041.581307870365</v>
      </c>
      <c r="S4083">
        <f t="shared" si="189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187"/>
        <v>1.5</v>
      </c>
      <c r="Q4084" s="14">
        <f t="shared" si="188"/>
        <v>42307.189270833333</v>
      </c>
      <c r="S4084">
        <f t="shared" si="189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187"/>
        <v>126.5</v>
      </c>
      <c r="Q4085" s="14">
        <f t="shared" si="188"/>
        <v>42353.761759259258</v>
      </c>
      <c r="S4085">
        <f t="shared" si="189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187"/>
        <v>10</v>
      </c>
      <c r="Q4086" s="14">
        <f t="shared" si="188"/>
        <v>42622.436412037037</v>
      </c>
      <c r="S4086">
        <f t="shared" si="189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187"/>
        <v>10</v>
      </c>
      <c r="Q4087" s="14">
        <f t="shared" si="188"/>
        <v>42058.603877314818</v>
      </c>
      <c r="S4087">
        <f t="shared" si="189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187"/>
        <v>9.4</v>
      </c>
      <c r="Q4088" s="14">
        <f t="shared" si="188"/>
        <v>42304.940960648149</v>
      </c>
      <c r="S4088">
        <f t="shared" si="189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187"/>
        <v>0</v>
      </c>
      <c r="Q4089" s="14">
        <f t="shared" si="188"/>
        <v>42538.742893518516</v>
      </c>
      <c r="S4089">
        <f t="shared" si="189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187"/>
        <v>72</v>
      </c>
      <c r="Q4090" s="14">
        <f t="shared" si="188"/>
        <v>41990.612546296295</v>
      </c>
      <c r="S4090">
        <f t="shared" si="189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187"/>
        <v>30</v>
      </c>
      <c r="Q4091" s="14">
        <f t="shared" si="188"/>
        <v>42122.732499999998</v>
      </c>
      <c r="S4091">
        <f t="shared" si="189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187"/>
        <v>10.67</v>
      </c>
      <c r="Q4092" s="14">
        <f t="shared" si="188"/>
        <v>42209.67288194444</v>
      </c>
      <c r="S4092">
        <f t="shared" si="189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187"/>
        <v>25.5</v>
      </c>
      <c r="Q4093" s="14">
        <f t="shared" si="188"/>
        <v>41990.506377314814</v>
      </c>
      <c r="S4093">
        <f t="shared" si="189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187"/>
        <v>20</v>
      </c>
      <c r="Q4094" s="14">
        <f t="shared" si="188"/>
        <v>42039.194988425923</v>
      </c>
      <c r="S4094">
        <f t="shared" si="189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187"/>
        <v>15</v>
      </c>
      <c r="Q4095" s="14">
        <f t="shared" si="188"/>
        <v>42178.815891203703</v>
      </c>
      <c r="S4095">
        <f t="shared" si="189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187"/>
        <v>91.25</v>
      </c>
      <c r="Q4096" s="14">
        <f t="shared" si="188"/>
        <v>41890.086805555555</v>
      </c>
      <c r="S4096">
        <f t="shared" si="189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187"/>
        <v>800</v>
      </c>
      <c r="Q4097" s="14">
        <f t="shared" si="188"/>
        <v>42693.031828703708</v>
      </c>
      <c r="S4097">
        <f t="shared" si="189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si="187"/>
        <v>80</v>
      </c>
      <c r="Q4098" s="14">
        <f t="shared" si="188"/>
        <v>42750.530312499999</v>
      </c>
      <c r="S4098">
        <f t="shared" si="189"/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ref="P4099:P4115" si="190">IFERROR(ROUND(E4099/L4099,2),0)</f>
        <v>0</v>
      </c>
      <c r="Q4099" s="14">
        <f t="shared" ref="Q4099:Q4115" si="191">(((J4099/60)/60)/24)+DATE(1970,1,1)</f>
        <v>42344.824502314819</v>
      </c>
      <c r="S4099">
        <f t="shared" si="189"/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190"/>
        <v>0</v>
      </c>
      <c r="Q4100" s="14">
        <f t="shared" si="191"/>
        <v>42495.722187499996</v>
      </c>
      <c r="S4100">
        <f t="shared" si="189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190"/>
        <v>50</v>
      </c>
      <c r="Q4101" s="14">
        <f t="shared" si="191"/>
        <v>42570.850381944445</v>
      </c>
      <c r="S4101">
        <f t="shared" si="189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190"/>
        <v>0</v>
      </c>
      <c r="Q4102" s="14">
        <f t="shared" si="191"/>
        <v>41927.124884259261</v>
      </c>
      <c r="S4102">
        <f t="shared" si="189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190"/>
        <v>0</v>
      </c>
      <c r="Q4103" s="14">
        <f t="shared" si="191"/>
        <v>42730.903726851851</v>
      </c>
      <c r="S4103">
        <f t="shared" si="189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190"/>
        <v>22.83</v>
      </c>
      <c r="Q4104" s="14">
        <f t="shared" si="191"/>
        <v>42475.848067129627</v>
      </c>
      <c r="S4104">
        <f t="shared" si="189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190"/>
        <v>16.670000000000002</v>
      </c>
      <c r="Q4105" s="14">
        <f t="shared" si="191"/>
        <v>42188.83293981482</v>
      </c>
      <c r="S4105">
        <f t="shared" si="189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190"/>
        <v>45.79</v>
      </c>
      <c r="Q4106" s="14">
        <f t="shared" si="191"/>
        <v>42640.278171296297</v>
      </c>
      <c r="S4106">
        <f t="shared" si="189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190"/>
        <v>383.33</v>
      </c>
      <c r="Q4107" s="14">
        <f t="shared" si="191"/>
        <v>42697.010520833333</v>
      </c>
      <c r="S4107">
        <f t="shared" si="189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190"/>
        <v>106.97</v>
      </c>
      <c r="Q4108" s="14">
        <f t="shared" si="191"/>
        <v>42053.049375000002</v>
      </c>
      <c r="S4108">
        <f t="shared" si="189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190"/>
        <v>10.25</v>
      </c>
      <c r="Q4109" s="14">
        <f t="shared" si="191"/>
        <v>41883.916678240741</v>
      </c>
      <c r="S4109">
        <f t="shared" si="189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190"/>
        <v>59</v>
      </c>
      <c r="Q4110" s="14">
        <f t="shared" si="191"/>
        <v>42767.031678240746</v>
      </c>
      <c r="S4110">
        <f t="shared" si="189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190"/>
        <v>0</v>
      </c>
      <c r="Q4111" s="14">
        <f t="shared" si="191"/>
        <v>42307.539398148147</v>
      </c>
      <c r="S4111">
        <f t="shared" si="189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190"/>
        <v>14.33</v>
      </c>
      <c r="Q4112" s="14">
        <f t="shared" si="191"/>
        <v>42512.626747685179</v>
      </c>
      <c r="S4112">
        <f t="shared" si="189"/>
        <v>2016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190"/>
        <v>15.67</v>
      </c>
      <c r="Q4113" s="14">
        <f t="shared" si="191"/>
        <v>42029.135879629626</v>
      </c>
      <c r="S4113">
        <f t="shared" si="189"/>
        <v>2015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190"/>
        <v>1</v>
      </c>
      <c r="Q4114" s="14">
        <f t="shared" si="191"/>
        <v>42400.946597222224</v>
      </c>
      <c r="S4114">
        <f t="shared" si="189"/>
        <v>2016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190"/>
        <v>1</v>
      </c>
      <c r="Q4115" s="14">
        <f t="shared" si="191"/>
        <v>42358.573182870372</v>
      </c>
      <c r="S4115">
        <f t="shared" si="189"/>
        <v>2015</v>
      </c>
    </row>
  </sheetData>
  <autoFilter ref="A1:R4115">
    <filterColumn colId="14">
      <filters>
        <filter val="plays"/>
      </filters>
    </filterColumn>
  </autoFilter>
  <sortState ref="A2:N4115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S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4" sqref="A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8320</v>
      </c>
      <c r="B3" s="11" t="s">
        <v>8317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2" t="s">
        <v>8265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8291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8288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8286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8280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8293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8277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8274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8272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8318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8315</v>
      </c>
      <c r="B1" t="s">
        <v>8321</v>
      </c>
    </row>
    <row r="2" spans="1:6" x14ac:dyDescent="0.25">
      <c r="A2" s="11" t="s">
        <v>8222</v>
      </c>
      <c r="B2" t="s">
        <v>8223</v>
      </c>
    </row>
    <row r="4" spans="1:6" x14ac:dyDescent="0.25">
      <c r="A4" s="11" t="s">
        <v>8320</v>
      </c>
      <c r="B4" s="11" t="s">
        <v>8317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2" t="s">
        <v>8271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8299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8287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8313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8309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8270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8269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8285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8302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8279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8292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8303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8304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8284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8283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8311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8282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8290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8314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8298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8278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8305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8294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8300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8273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8301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8297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8308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8281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8268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8267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8307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8310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8312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8306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8266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8296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8289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8276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8275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8295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8318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4" sqref="D14"/>
    </sheetView>
  </sheetViews>
  <sheetFormatPr defaultRowHeight="15" x14ac:dyDescent="0.25"/>
  <cols>
    <col min="1" max="1" width="18" customWidth="1"/>
    <col min="2" max="2" width="16.28515625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8315</v>
      </c>
      <c r="B1" t="s">
        <v>8272</v>
      </c>
    </row>
    <row r="2" spans="1:5" x14ac:dyDescent="0.25">
      <c r="A2" s="11" t="s">
        <v>8336</v>
      </c>
      <c r="B2" t="s">
        <v>8321</v>
      </c>
    </row>
    <row r="4" spans="1:5" x14ac:dyDescent="0.25">
      <c r="A4" s="11" t="s">
        <v>8320</v>
      </c>
      <c r="B4" s="11" t="s">
        <v>8317</v>
      </c>
    </row>
    <row r="5" spans="1:5" x14ac:dyDescent="0.25">
      <c r="A5" s="11" t="s">
        <v>8319</v>
      </c>
      <c r="B5" t="s">
        <v>8219</v>
      </c>
      <c r="C5" t="s">
        <v>8220</v>
      </c>
      <c r="D5" t="s">
        <v>8218</v>
      </c>
      <c r="E5" t="s">
        <v>8318</v>
      </c>
    </row>
    <row r="6" spans="1:5" x14ac:dyDescent="0.25">
      <c r="A6" s="12" t="s">
        <v>8330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2" t="s">
        <v>8331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2" t="s">
        <v>8332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2" t="s">
        <v>8333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2" t="s">
        <v>8324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2" t="s">
        <v>8334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2" t="s">
        <v>8325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2" t="s">
        <v>8326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2" t="s">
        <v>8327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2" t="s">
        <v>8328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2" t="s">
        <v>8329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2" t="s">
        <v>8335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2" t="s">
        <v>8318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M13" sqref="M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s="1" t="s">
        <v>8338</v>
      </c>
      <c r="B1" s="1" t="s">
        <v>8356</v>
      </c>
      <c r="C1" s="1" t="s">
        <v>8357</v>
      </c>
      <c r="D1" s="1" t="s">
        <v>8358</v>
      </c>
      <c r="E1" s="1" t="s">
        <v>8359</v>
      </c>
      <c r="F1" s="18" t="s">
        <v>8360</v>
      </c>
      <c r="G1" s="18" t="s">
        <v>8361</v>
      </c>
      <c r="H1" s="18" t="s">
        <v>8362</v>
      </c>
    </row>
    <row r="2" spans="1:8" x14ac:dyDescent="0.25">
      <c r="A2" t="s">
        <v>8363</v>
      </c>
      <c r="B2">
        <f>COUNTIFS(Kickstarter!D:D,"&lt;1000", Kickstarter!F:F, "successful", Kickstarter!O:O, "plays")</f>
        <v>141</v>
      </c>
      <c r="C2">
        <f>COUNTIFS(Kickstarter!D:D,"&lt;1000", Kickstarter!F:F, "failed", Kickstarter!O:O, "plays")</f>
        <v>45</v>
      </c>
      <c r="D2">
        <f>COUNTIFS(Kickstarter!D:D,"&lt;1000", Kickstarter!F:F, "canceled", Kickstarter!O:O,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8364</v>
      </c>
      <c r="B3">
        <f>COUNTIFS(Kickstarter!D:D,"&gt;=1000", Kickstarter!F:F, "successful", Kickstarter!D:D, "&lt;=4999",Kickstarter!O:O, "plays")</f>
        <v>388</v>
      </c>
      <c r="C3">
        <f>COUNTIFS(Kickstarter!D:D,"&gt;=1000", Kickstarter!F:F, "failed", Kickstarter!D:D, "&lt;=4999",Kickstarter!O:O, "plays")</f>
        <v>146</v>
      </c>
      <c r="D3">
        <f>COUNTIFS(Kickstarter!D:D,"&gt;=1000", Kickstarter!F:F, "canceled", Kickstarter!D:D, "&lt;=4999",Kickstarter!O:O,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8365</v>
      </c>
      <c r="B4">
        <f>COUNTIFS(Kickstarter!D:D,"&gt;=5000", Kickstarter!F:F, "successful", Kickstarter!D:D, "&lt;=9999",Kickstarter!O:O, "plays")</f>
        <v>93</v>
      </c>
      <c r="C4">
        <f>COUNTIFS(Kickstarter!D:D,"&gt;=5000", Kickstarter!F:F, "failed", Kickstarter!D:D, "&lt;=9999",Kickstarter!O:O, "plays")</f>
        <v>76</v>
      </c>
      <c r="D4">
        <f>COUNTIFS(Kickstarter!D:D,"&gt;=5000", Kickstarter!F:F, "canceled", Kickstarter!D:D, "&lt;=9999",Kickstarter!O:O,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8366</v>
      </c>
      <c r="B5">
        <f>COUNTIFS(Kickstarter!D:D,"&gt;=10000", Kickstarter!F:F, "successful", Kickstarter!D:D, "&lt;=14999",Kickstarter!O:O, "plays")</f>
        <v>39</v>
      </c>
      <c r="C5">
        <f>COUNTIFS(Kickstarter!D:D,"&gt;=10000", Kickstarter!F:F, "failed", Kickstarter!D:D, "&lt;=14999",Kickstarter!O:O, "plays")</f>
        <v>33</v>
      </c>
      <c r="D5">
        <f>COUNTIFS(Kickstarter!D:D,"&gt;=10000", Kickstarter!F:F, "canceled", Kickstarter!D:D, "&lt;=14999",Kickstarter!O:O,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8367</v>
      </c>
      <c r="B6">
        <f>COUNTIFS(Kickstarter!D:D,"&gt;=15000", Kickstarter!F:F, "successful", Kickstarter!D:D, "&lt;=19999",Kickstarter!O:O, "plays")</f>
        <v>12</v>
      </c>
      <c r="C6">
        <f>COUNTIFS(Kickstarter!D:D,"&gt;=15000", Kickstarter!F:F, "failed", Kickstarter!D:D, "&lt;=19999",Kickstarter!O:O, "plays")</f>
        <v>12</v>
      </c>
      <c r="D6">
        <f>COUNTIFS(Kickstarter!D:D,"&gt;=15000", Kickstarter!F:F, "canceled", Kickstarter!D:D, "&lt;=19999",Kickstarter!O:O,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8368</v>
      </c>
      <c r="B7">
        <f>COUNTIFS(Kickstarter!D:D,"&gt;=20000", Kickstarter!F:F, "successful", Kickstarter!D:D, "&lt;=24999",Kickstarter!O:O, "plays")</f>
        <v>9</v>
      </c>
      <c r="C7">
        <f>COUNTIFS(Kickstarter!D:D,"&gt;=20000", Kickstarter!F:F, "failed", Kickstarter!D:D, "&lt;=24999",Kickstarter!O:O, "plays")</f>
        <v>11</v>
      </c>
      <c r="D7">
        <f>COUNTIFS(Kickstarter!D:D,"&gt;=20000", Kickstarter!F:F, "canceled", Kickstarter!D:D, "&lt;=24999",Kickstarter!O:O,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8369</v>
      </c>
      <c r="B8">
        <f>COUNTIFS(Kickstarter!D:D,"&gt;=25000", Kickstarter!F:F, "successful", Kickstarter!D:D, "&lt;=29999",Kickstarter!O:O, "plays")</f>
        <v>1</v>
      </c>
      <c r="C8">
        <f>COUNTIFS(Kickstarter!D:D,"&gt;=25000", Kickstarter!F:F, "failed", Kickstarter!D:D, "&lt;=29999",Kickstarter!O:O, "plays")</f>
        <v>4</v>
      </c>
      <c r="D8">
        <f>COUNTIFS(Kickstarter!D:D,"&gt;=25000", Kickstarter!F:F, "canceled", Kickstarter!D:D, "&lt;=29999",Kickstarter!O:O,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8370</v>
      </c>
      <c r="B9">
        <f>COUNTIFS(Kickstarter!D:D,"&gt;=30000", Kickstarter!F:F, "successful", Kickstarter!D:D, "&lt;=34999",Kickstarter!O:O, "plays")</f>
        <v>3</v>
      </c>
      <c r="C9">
        <f>COUNTIFS(Kickstarter!D:D,"&gt;=30000", Kickstarter!F:F, "failed", Kickstarter!D:D, "&lt;=34999",Kickstarter!O:O, "plays")</f>
        <v>8</v>
      </c>
      <c r="D9">
        <f>COUNTIFS(Kickstarter!D:D,"&gt;=30000", Kickstarter!F:F, "canceled", Kickstarter!D:D, "&lt;=34999",Kickstarter!O:O,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8371</v>
      </c>
      <c r="B10">
        <f>COUNTIFS(Kickstarter!D:D,"&gt;=35000", Kickstarter!F:F, "successful", Kickstarter!D:D, "&lt;=39999",Kickstarter!O:O, "plays")</f>
        <v>4</v>
      </c>
      <c r="C10">
        <f>COUNTIFS(Kickstarter!D:D,"&gt;=35000", Kickstarter!F:F, "failed", Kickstarter!D:D, "&lt;=39999",Kickstarter!O:O, "plays")</f>
        <v>2</v>
      </c>
      <c r="D10">
        <f>COUNTIFS(Kickstarter!D:D,"&gt;=35000", Kickstarter!F:F, "canceled", Kickstarter!D:D, "&lt;=39999",Kickstarter!O:O,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8372</v>
      </c>
      <c r="B11">
        <f>COUNTIFS(Kickstarter!D:D,"&gt;=40000", Kickstarter!F:F, "successful", Kickstarter!D:D, "&lt;=44999",Kickstarter!O:O, "plays")</f>
        <v>2</v>
      </c>
      <c r="C11">
        <f>COUNTIFS(Kickstarter!D:D,"&gt;=40000", Kickstarter!F:F, "failed", Kickstarter!D:D, "&lt;=44999",Kickstarter!O:O, "plays")</f>
        <v>1</v>
      </c>
      <c r="D11">
        <f>COUNTIFS(Kickstarter!D:D,"&gt;=40000", Kickstarter!F:F, "canceled", Kickstarter!D:D, "&lt;=44999",Kickstarter!O:O,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8373</v>
      </c>
      <c r="B12">
        <f>COUNTIFS(Kickstarter!D:D,"&gt;=45000", Kickstarter!F:F, "successful", Kickstarter!D:D, "&lt;=49999",Kickstarter!O:O, "plays")</f>
        <v>0</v>
      </c>
      <c r="C12">
        <f>COUNTIFS(Kickstarter!D:D,"&gt;=45000", Kickstarter!F:F, "failed", Kickstarter!D:D, "&lt;=49999",Kickstarter!O:O, "plays")</f>
        <v>1</v>
      </c>
      <c r="D12">
        <f>COUNTIFS(Kickstarter!D:D,"&gt;=45000", Kickstarter!F:F, "canceled", Kickstarter!D:D, "&lt;=49999",Kickstarter!O:O,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8374</v>
      </c>
      <c r="B13">
        <f>COUNTIFS(Kickstarter!D:D,"&gt;50000", Kickstarter!F:F, "successful", Kickstarter!O:O, "plays")</f>
        <v>2</v>
      </c>
      <c r="C13">
        <f>COUNTIFS(Kickstarter!D:D,"&gt;50000", Kickstarter!F:F, "failed", Kickstarter!O:O, "plays")</f>
        <v>10</v>
      </c>
      <c r="D13">
        <f>COUNTIFS(Kickstarter!D:D,"&gt;50000", Kickstarter!F:F, "canceled", Kickstarter!O:O,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6"/>
  <sheetViews>
    <sheetView workbookViewId="0">
      <selection activeCell="B37" sqref="B37"/>
    </sheetView>
  </sheetViews>
  <sheetFormatPr defaultRowHeight="15" x14ac:dyDescent="0.25"/>
  <cols>
    <col min="1" max="1" width="38.42578125" style="3" customWidth="1"/>
    <col min="2" max="2" width="128.42578125" bestFit="1" customWidth="1"/>
    <col min="5" max="5" width="12.85546875" bestFit="1" customWidth="1"/>
    <col min="6" max="6" width="11" bestFit="1" customWidth="1"/>
  </cols>
  <sheetData>
    <row r="1" spans="1:6" x14ac:dyDescent="0.25">
      <c r="A1" s="2" t="s">
        <v>8337</v>
      </c>
      <c r="B1" s="2" t="s">
        <v>4110</v>
      </c>
      <c r="C1" s="2" t="s">
        <v>8338</v>
      </c>
      <c r="D1" s="2" t="s">
        <v>8339</v>
      </c>
      <c r="E1" s="2" t="s">
        <v>8340</v>
      </c>
      <c r="F1" s="2" t="s">
        <v>8341</v>
      </c>
    </row>
    <row r="2" spans="1:6" x14ac:dyDescent="0.25">
      <c r="A2" s="3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s="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s="3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s="3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s="3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8315</v>
      </c>
      <c r="B1" t="s">
        <v>8272</v>
      </c>
    </row>
    <row r="2" spans="1:6" x14ac:dyDescent="0.25">
      <c r="A2" s="11" t="s">
        <v>8336</v>
      </c>
      <c r="B2" t="s">
        <v>8321</v>
      </c>
    </row>
    <row r="4" spans="1:6" x14ac:dyDescent="0.25">
      <c r="A4" s="11" t="s">
        <v>8320</v>
      </c>
      <c r="B4" s="11" t="s">
        <v>8317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5" t="s">
        <v>8330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8331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8332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8333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8324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8334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8325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8326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8327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8328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8329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8335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3"/>
  <sheetViews>
    <sheetView workbookViewId="0">
      <selection activeCell="N2" sqref="N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10" max="10" width="11.85546875" bestFit="1" customWidth="1"/>
    <col min="11" max="11" width="9.5703125" bestFit="1" customWidth="1"/>
    <col min="14" max="14" width="15.28515625" bestFit="1" customWidth="1"/>
    <col min="15" max="15" width="11.85546875" bestFit="1" customWidth="1"/>
    <col min="17" max="17" width="23.42578125" bestFit="1" customWidth="1"/>
    <col min="18" max="18" width="22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" t="s">
        <v>8322</v>
      </c>
      <c r="R1" s="1" t="s">
        <v>8323</v>
      </c>
    </row>
    <row r="2" spans="1:18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8272</v>
      </c>
      <c r="O2" t="s">
        <v>8273</v>
      </c>
      <c r="P2">
        <v>93.43</v>
      </c>
      <c r="Q2" s="14">
        <v>42646.092812499999</v>
      </c>
    </row>
    <row r="3" spans="1:18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8272</v>
      </c>
      <c r="O3" t="s">
        <v>8273</v>
      </c>
      <c r="P3">
        <v>110.97</v>
      </c>
      <c r="Q3" s="14">
        <v>42430.040798611109</v>
      </c>
    </row>
    <row r="4" spans="1:18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8272</v>
      </c>
      <c r="O4" t="s">
        <v>8273</v>
      </c>
      <c r="P4">
        <v>71.790000000000006</v>
      </c>
      <c r="Q4" s="14">
        <v>42238.13282407407</v>
      </c>
    </row>
    <row r="5" spans="1:18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8272</v>
      </c>
      <c r="O5" t="s">
        <v>8273</v>
      </c>
      <c r="P5">
        <v>1000</v>
      </c>
      <c r="Q5" s="14">
        <v>41850.400937500002</v>
      </c>
    </row>
    <row r="6" spans="1:18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8272</v>
      </c>
      <c r="O6" t="s">
        <v>8273</v>
      </c>
      <c r="P6">
        <v>63.83</v>
      </c>
      <c r="Q6" s="14">
        <v>42753.205625000002</v>
      </c>
    </row>
    <row r="7" spans="1:18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8272</v>
      </c>
      <c r="O7" t="s">
        <v>8273</v>
      </c>
      <c r="P7">
        <v>44.33</v>
      </c>
      <c r="Q7" s="14">
        <v>42155.920219907406</v>
      </c>
    </row>
    <row r="8" spans="1:18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8272</v>
      </c>
      <c r="O8" t="s">
        <v>8273</v>
      </c>
      <c r="P8">
        <v>126.55</v>
      </c>
      <c r="Q8" s="14">
        <v>42157.591064814813</v>
      </c>
    </row>
    <row r="9" spans="1:18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8272</v>
      </c>
      <c r="O9" t="s">
        <v>8273</v>
      </c>
      <c r="P9">
        <v>129.03</v>
      </c>
      <c r="Q9" s="14">
        <v>42676.065150462964</v>
      </c>
    </row>
    <row r="10" spans="1:18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8272</v>
      </c>
      <c r="O10" t="s">
        <v>8273</v>
      </c>
      <c r="P10">
        <v>71.239999999999995</v>
      </c>
      <c r="Q10" s="14">
        <v>42473.007037037038</v>
      </c>
    </row>
    <row r="11" spans="1:18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8272</v>
      </c>
      <c r="O11" t="s">
        <v>8273</v>
      </c>
      <c r="P11">
        <v>40.85</v>
      </c>
      <c r="Q11" s="14">
        <v>42282.768414351856</v>
      </c>
    </row>
    <row r="12" spans="1:18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8272</v>
      </c>
      <c r="O12" t="s">
        <v>8273</v>
      </c>
      <c r="P12">
        <v>252.02</v>
      </c>
      <c r="Q12" s="14">
        <v>42473.794710648144</v>
      </c>
    </row>
    <row r="13" spans="1:18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8272</v>
      </c>
      <c r="O13" t="s">
        <v>8273</v>
      </c>
      <c r="P13">
        <v>65.16</v>
      </c>
      <c r="Q13" s="14">
        <v>42712.23474537037</v>
      </c>
    </row>
    <row r="14" spans="1:18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8272</v>
      </c>
      <c r="O14" t="s">
        <v>8273</v>
      </c>
      <c r="P14">
        <v>65.87</v>
      </c>
      <c r="Q14" s="14">
        <v>42561.154664351852</v>
      </c>
    </row>
    <row r="15" spans="1:18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8272</v>
      </c>
      <c r="O15" t="s">
        <v>8273</v>
      </c>
      <c r="P15">
        <v>36.08</v>
      </c>
      <c r="Q15" s="14">
        <v>42709.134780092587</v>
      </c>
    </row>
    <row r="16" spans="1:18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8272</v>
      </c>
      <c r="O16" t="s">
        <v>8273</v>
      </c>
      <c r="P16">
        <v>44.19</v>
      </c>
      <c r="Q16" s="14">
        <v>42086.614942129629</v>
      </c>
    </row>
    <row r="17" spans="1:17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8272</v>
      </c>
      <c r="O17" t="s">
        <v>8273</v>
      </c>
      <c r="P17">
        <v>104.07</v>
      </c>
      <c r="Q17" s="14">
        <v>42064.652673611112</v>
      </c>
    </row>
    <row r="18" spans="1:17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8272</v>
      </c>
      <c r="O18" t="s">
        <v>8273</v>
      </c>
      <c r="P18">
        <v>127.79</v>
      </c>
      <c r="Q18" s="14">
        <v>42292.701053240744</v>
      </c>
    </row>
    <row r="19" spans="1:17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8272</v>
      </c>
      <c r="O19" t="s">
        <v>8273</v>
      </c>
      <c r="P19">
        <v>92.04</v>
      </c>
      <c r="Q19" s="14">
        <v>42461.747199074074</v>
      </c>
    </row>
    <row r="20" spans="1:17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8272</v>
      </c>
      <c r="O20" t="s">
        <v>8273</v>
      </c>
      <c r="P20">
        <v>135.63</v>
      </c>
      <c r="Q20" s="14">
        <v>42169.814340277779</v>
      </c>
    </row>
    <row r="21" spans="1:17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8272</v>
      </c>
      <c r="O21" t="s">
        <v>8273</v>
      </c>
      <c r="P21">
        <v>168.75</v>
      </c>
      <c r="Q21" s="14">
        <v>42483.675208333334</v>
      </c>
    </row>
    <row r="22" spans="1:17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8272</v>
      </c>
      <c r="O22" t="s">
        <v>8273</v>
      </c>
      <c r="P22">
        <v>70.86</v>
      </c>
      <c r="Q22" s="14">
        <v>42195.749745370369</v>
      </c>
    </row>
    <row r="23" spans="1:17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8272</v>
      </c>
      <c r="O23" t="s">
        <v>8273</v>
      </c>
      <c r="P23">
        <v>50</v>
      </c>
      <c r="Q23" s="14">
        <v>42675.057997685188</v>
      </c>
    </row>
    <row r="24" spans="1:17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8272</v>
      </c>
      <c r="O24" t="s">
        <v>8273</v>
      </c>
      <c r="P24">
        <v>47</v>
      </c>
      <c r="Q24" s="14">
        <v>42018.94159722222</v>
      </c>
    </row>
    <row r="25" spans="1:17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8272</v>
      </c>
      <c r="O25" t="s">
        <v>8273</v>
      </c>
      <c r="P25">
        <v>66.67</v>
      </c>
      <c r="Q25" s="14">
        <v>42026.924976851849</v>
      </c>
    </row>
    <row r="26" spans="1:17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8272</v>
      </c>
      <c r="O26" t="s">
        <v>8273</v>
      </c>
      <c r="P26">
        <v>66.11</v>
      </c>
      <c r="Q26" s="14">
        <v>41920.787534722222</v>
      </c>
    </row>
    <row r="27" spans="1:17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8272</v>
      </c>
      <c r="O27" t="s">
        <v>8273</v>
      </c>
      <c r="P27">
        <v>36.86</v>
      </c>
      <c r="Q27" s="14">
        <v>42558.189432870371</v>
      </c>
    </row>
    <row r="28" spans="1:17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8272</v>
      </c>
      <c r="O28" t="s">
        <v>8273</v>
      </c>
      <c r="P28">
        <v>31.5</v>
      </c>
      <c r="Q28" s="14">
        <v>41808.198518518519</v>
      </c>
    </row>
    <row r="29" spans="1:17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8272</v>
      </c>
      <c r="O29" t="s">
        <v>8273</v>
      </c>
      <c r="P29">
        <v>102.5</v>
      </c>
      <c r="Q29" s="14">
        <v>42550.701886574068</v>
      </c>
    </row>
    <row r="30" spans="1:17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8272</v>
      </c>
      <c r="O30" t="s">
        <v>8273</v>
      </c>
      <c r="P30">
        <v>126.46</v>
      </c>
      <c r="Q30" s="14">
        <v>42056.013124999998</v>
      </c>
    </row>
    <row r="31" spans="1:17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8272</v>
      </c>
      <c r="O31" t="s">
        <v>8273</v>
      </c>
      <c r="P31">
        <v>47.88</v>
      </c>
      <c r="Q31" s="14">
        <v>42016.938692129625</v>
      </c>
    </row>
    <row r="32" spans="1:17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8272</v>
      </c>
      <c r="O32" t="s">
        <v>8273</v>
      </c>
      <c r="P32">
        <v>73.209999999999994</v>
      </c>
      <c r="Q32" s="14">
        <v>42591.899988425925</v>
      </c>
    </row>
    <row r="33" spans="1:17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8272</v>
      </c>
      <c r="O33" t="s">
        <v>8273</v>
      </c>
      <c r="P33">
        <v>89.67</v>
      </c>
      <c r="Q33" s="14">
        <v>42183.231006944443</v>
      </c>
    </row>
    <row r="34" spans="1:17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8272</v>
      </c>
      <c r="O34" t="s">
        <v>8273</v>
      </c>
      <c r="P34">
        <v>36.5</v>
      </c>
      <c r="Q34" s="14">
        <v>41780.525937500002</v>
      </c>
    </row>
    <row r="35" spans="1:17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8272</v>
      </c>
      <c r="O35" t="s">
        <v>8273</v>
      </c>
      <c r="P35">
        <v>90.74</v>
      </c>
      <c r="Q35" s="14">
        <v>42158.065694444449</v>
      </c>
    </row>
    <row r="36" spans="1:17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8272</v>
      </c>
      <c r="O36" t="s">
        <v>8273</v>
      </c>
      <c r="P36">
        <v>67.739999999999995</v>
      </c>
      <c r="Q36" s="14">
        <v>42154.873124999998</v>
      </c>
    </row>
    <row r="37" spans="1:17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8272</v>
      </c>
      <c r="O37" t="s">
        <v>8273</v>
      </c>
      <c r="P37">
        <v>65.38</v>
      </c>
      <c r="Q37" s="14">
        <v>42208.84646990741</v>
      </c>
    </row>
    <row r="38" spans="1:17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8272</v>
      </c>
      <c r="O38" t="s">
        <v>8273</v>
      </c>
      <c r="P38">
        <v>121.9</v>
      </c>
      <c r="Q38" s="14">
        <v>42451.496817129635</v>
      </c>
    </row>
    <row r="39" spans="1:17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8272</v>
      </c>
      <c r="O39" t="s">
        <v>8273</v>
      </c>
      <c r="P39">
        <v>47.46</v>
      </c>
      <c r="Q39" s="14">
        <v>41759.13962962963</v>
      </c>
    </row>
    <row r="40" spans="1:17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8272</v>
      </c>
      <c r="O40" t="s">
        <v>8273</v>
      </c>
      <c r="P40">
        <v>37.21</v>
      </c>
      <c r="Q40" s="14">
        <v>42693.742604166662</v>
      </c>
    </row>
    <row r="41" spans="1:17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8272</v>
      </c>
      <c r="O41" t="s">
        <v>8273</v>
      </c>
      <c r="P41">
        <v>103.95</v>
      </c>
      <c r="Q41" s="14">
        <v>42250.598217592589</v>
      </c>
    </row>
    <row r="42" spans="1:17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8272</v>
      </c>
      <c r="O42" t="s">
        <v>8273</v>
      </c>
      <c r="P42">
        <v>63.83</v>
      </c>
      <c r="Q42" s="14">
        <v>42060.683935185181</v>
      </c>
    </row>
    <row r="43" spans="1:17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8272</v>
      </c>
      <c r="O43" t="s">
        <v>8273</v>
      </c>
      <c r="P43">
        <v>50.67</v>
      </c>
      <c r="Q43" s="14">
        <v>42136.270787037036</v>
      </c>
    </row>
    <row r="44" spans="1:17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8272</v>
      </c>
      <c r="O44" t="s">
        <v>8273</v>
      </c>
      <c r="P44">
        <v>113.42</v>
      </c>
      <c r="Q44" s="14">
        <v>42171.034861111111</v>
      </c>
    </row>
    <row r="45" spans="1:17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8272</v>
      </c>
      <c r="O45" t="s">
        <v>8273</v>
      </c>
      <c r="P45">
        <v>104.57</v>
      </c>
      <c r="Q45" s="14">
        <v>42494.683634259258</v>
      </c>
    </row>
    <row r="46" spans="1:17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8272</v>
      </c>
      <c r="O46" t="s">
        <v>8273</v>
      </c>
      <c r="P46">
        <v>272.73</v>
      </c>
      <c r="Q46" s="14">
        <v>41758.839675925927</v>
      </c>
    </row>
    <row r="47" spans="1:17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8272</v>
      </c>
      <c r="O47" t="s">
        <v>8273</v>
      </c>
      <c r="P47">
        <v>63.85</v>
      </c>
      <c r="Q47" s="14">
        <v>42171.824884259258</v>
      </c>
    </row>
    <row r="48" spans="1:17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8272</v>
      </c>
      <c r="O48" t="s">
        <v>8273</v>
      </c>
      <c r="P48">
        <v>83.51</v>
      </c>
      <c r="Q48" s="14">
        <v>42268.127696759257</v>
      </c>
    </row>
    <row r="49" spans="1:17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8272</v>
      </c>
      <c r="O49" t="s">
        <v>8273</v>
      </c>
      <c r="P49">
        <v>44.09</v>
      </c>
      <c r="Q49" s="14">
        <v>42746.261782407411</v>
      </c>
    </row>
    <row r="50" spans="1:17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8272</v>
      </c>
      <c r="O50" t="s">
        <v>8273</v>
      </c>
      <c r="P50">
        <v>44.54</v>
      </c>
      <c r="Q50" s="14">
        <v>41842.607592592591</v>
      </c>
    </row>
    <row r="51" spans="1:17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8272</v>
      </c>
      <c r="O51" t="s">
        <v>8273</v>
      </c>
      <c r="P51">
        <v>125.81</v>
      </c>
      <c r="Q51" s="14">
        <v>41853.240208333329</v>
      </c>
    </row>
    <row r="52" spans="1:17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8272</v>
      </c>
      <c r="O52" t="s">
        <v>8273</v>
      </c>
      <c r="P52">
        <v>50.75</v>
      </c>
      <c r="Q52" s="14">
        <v>42061.212488425925</v>
      </c>
    </row>
    <row r="53" spans="1:17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8272</v>
      </c>
      <c r="O53" t="s">
        <v>8273</v>
      </c>
      <c r="P53">
        <v>60.9</v>
      </c>
      <c r="Q53" s="14">
        <v>42036.24428240741</v>
      </c>
    </row>
    <row r="54" spans="1:17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8272</v>
      </c>
      <c r="O54" t="s">
        <v>8273</v>
      </c>
      <c r="P54">
        <v>109.03</v>
      </c>
      <c r="Q54" s="14">
        <v>42157.470185185186</v>
      </c>
    </row>
    <row r="55" spans="1:17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8272</v>
      </c>
      <c r="O55" t="s">
        <v>8273</v>
      </c>
      <c r="P55">
        <v>25.69</v>
      </c>
      <c r="Q55" s="14">
        <v>41827.909942129627</v>
      </c>
    </row>
    <row r="56" spans="1:17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8272</v>
      </c>
      <c r="O56" t="s">
        <v>8273</v>
      </c>
      <c r="P56">
        <v>41.92</v>
      </c>
      <c r="Q56" s="14">
        <v>42162.729548611111</v>
      </c>
    </row>
    <row r="57" spans="1:17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8272</v>
      </c>
      <c r="O57" t="s">
        <v>8273</v>
      </c>
      <c r="P57">
        <v>88.77</v>
      </c>
      <c r="Q57" s="14">
        <v>42233.738564814819</v>
      </c>
    </row>
    <row r="58" spans="1:17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8272</v>
      </c>
      <c r="O58" t="s">
        <v>8273</v>
      </c>
      <c r="P58">
        <v>80.23</v>
      </c>
      <c r="Q58" s="14">
        <v>42042.197824074072</v>
      </c>
    </row>
    <row r="59" spans="1:17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8272</v>
      </c>
      <c r="O59" t="s">
        <v>8273</v>
      </c>
      <c r="P59">
        <v>78.94</v>
      </c>
      <c r="Q59" s="14">
        <v>42585.523842592593</v>
      </c>
    </row>
    <row r="60" spans="1:17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8272</v>
      </c>
      <c r="O60" t="s">
        <v>8273</v>
      </c>
      <c r="P60">
        <v>69.89</v>
      </c>
      <c r="Q60" s="14">
        <v>41808.669571759259</v>
      </c>
    </row>
    <row r="61" spans="1:17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8272</v>
      </c>
      <c r="O61" t="s">
        <v>8273</v>
      </c>
      <c r="P61">
        <v>74.53</v>
      </c>
      <c r="Q61" s="14">
        <v>41852.658310185187</v>
      </c>
    </row>
    <row r="62" spans="1:17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8272</v>
      </c>
      <c r="O62" t="s">
        <v>8273</v>
      </c>
      <c r="P62">
        <v>123.94</v>
      </c>
      <c r="Q62" s="14">
        <v>42694.110185185185</v>
      </c>
    </row>
    <row r="63" spans="1:17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8272</v>
      </c>
      <c r="O63" t="s">
        <v>8273</v>
      </c>
      <c r="P63">
        <v>264.85000000000002</v>
      </c>
      <c r="Q63" s="14">
        <v>42341.818379629629</v>
      </c>
    </row>
    <row r="64" spans="1:17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8272</v>
      </c>
      <c r="O64" t="s">
        <v>8273</v>
      </c>
      <c r="P64">
        <v>58.62</v>
      </c>
      <c r="Q64" s="14">
        <v>41880.061006944445</v>
      </c>
    </row>
    <row r="65" spans="1:17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8272</v>
      </c>
      <c r="O65" t="s">
        <v>8273</v>
      </c>
      <c r="P65">
        <v>70.88</v>
      </c>
      <c r="Q65" s="14">
        <v>41941.683865740742</v>
      </c>
    </row>
    <row r="66" spans="1:17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8272</v>
      </c>
      <c r="O66" t="s">
        <v>8273</v>
      </c>
      <c r="P66">
        <v>113.57</v>
      </c>
      <c r="Q66" s="14">
        <v>42026.88118055556</v>
      </c>
    </row>
    <row r="67" spans="1:17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8272</v>
      </c>
      <c r="O67" t="s">
        <v>8273</v>
      </c>
      <c r="P67">
        <v>60.69</v>
      </c>
      <c r="Q67" s="14">
        <v>41922.640590277777</v>
      </c>
    </row>
    <row r="68" spans="1:17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8272</v>
      </c>
      <c r="O68" t="s">
        <v>8273</v>
      </c>
      <c r="P68">
        <v>110.22</v>
      </c>
      <c r="Q68" s="14">
        <v>41993.824340277773</v>
      </c>
    </row>
    <row r="69" spans="1:17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8272</v>
      </c>
      <c r="O69" t="s">
        <v>8273</v>
      </c>
      <c r="P69">
        <v>136.46</v>
      </c>
      <c r="Q69" s="14">
        <v>42219.915856481486</v>
      </c>
    </row>
    <row r="70" spans="1:17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8272</v>
      </c>
      <c r="O70" t="s">
        <v>8273</v>
      </c>
      <c r="P70">
        <v>110.35</v>
      </c>
      <c r="Q70" s="14">
        <v>41909.969386574077</v>
      </c>
    </row>
    <row r="71" spans="1:17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8272</v>
      </c>
      <c r="O71" t="s">
        <v>8273</v>
      </c>
      <c r="P71">
        <v>41.42</v>
      </c>
      <c r="Q71" s="14">
        <v>41891.665324074071</v>
      </c>
    </row>
    <row r="72" spans="1:17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8272</v>
      </c>
      <c r="O72" t="s">
        <v>8273</v>
      </c>
      <c r="P72">
        <v>52</v>
      </c>
      <c r="Q72" s="14">
        <v>41226.017361111109</v>
      </c>
    </row>
    <row r="73" spans="1:17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8272</v>
      </c>
      <c r="O73" t="s">
        <v>8273</v>
      </c>
      <c r="P73">
        <v>33.99</v>
      </c>
      <c r="Q73" s="14">
        <v>40478.263923611114</v>
      </c>
    </row>
    <row r="74" spans="1:17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8272</v>
      </c>
      <c r="O74" t="s">
        <v>8273</v>
      </c>
      <c r="P74">
        <v>103.35</v>
      </c>
      <c r="Q74" s="14">
        <v>41862.83997685185</v>
      </c>
    </row>
    <row r="75" spans="1:17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8272</v>
      </c>
      <c r="O75" t="s">
        <v>8273</v>
      </c>
      <c r="P75">
        <v>41.77</v>
      </c>
      <c r="Q75" s="14">
        <v>40633.154363425929</v>
      </c>
    </row>
    <row r="76" spans="1:17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8272</v>
      </c>
      <c r="O76" t="s">
        <v>8273</v>
      </c>
      <c r="P76">
        <v>64.27</v>
      </c>
      <c r="Q76" s="14">
        <v>40970.875671296293</v>
      </c>
    </row>
    <row r="77" spans="1:17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8272</v>
      </c>
      <c r="O77" t="s">
        <v>8273</v>
      </c>
      <c r="P77">
        <v>62.92</v>
      </c>
      <c r="Q77" s="14">
        <v>41026.953055555554</v>
      </c>
    </row>
    <row r="78" spans="1:17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8272</v>
      </c>
      <c r="O78" t="s">
        <v>8273</v>
      </c>
      <c r="P78">
        <v>98.54</v>
      </c>
      <c r="Q78" s="14">
        <v>41829.788252314815</v>
      </c>
    </row>
    <row r="79" spans="1:17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8272</v>
      </c>
      <c r="O79" t="s">
        <v>8273</v>
      </c>
      <c r="P79">
        <v>82.61</v>
      </c>
      <c r="Q79" s="14">
        <v>41447.839722222219</v>
      </c>
    </row>
    <row r="80" spans="1:17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8272</v>
      </c>
      <c r="O80" t="s">
        <v>8273</v>
      </c>
      <c r="P80">
        <v>38.5</v>
      </c>
      <c r="Q80" s="14">
        <v>40884.066678240742</v>
      </c>
    </row>
    <row r="81" spans="1:17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8272</v>
      </c>
      <c r="O81" t="s">
        <v>8273</v>
      </c>
      <c r="P81">
        <v>80.16</v>
      </c>
      <c r="Q81" s="14">
        <v>41841.26489583333</v>
      </c>
    </row>
    <row r="82" spans="1:17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8272</v>
      </c>
      <c r="O82" t="s">
        <v>8273</v>
      </c>
      <c r="P82">
        <v>80.73</v>
      </c>
      <c r="Q82" s="14">
        <v>41799.685902777775</v>
      </c>
    </row>
    <row r="83" spans="1:17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8272</v>
      </c>
      <c r="O83" t="s">
        <v>8273</v>
      </c>
      <c r="P83">
        <v>200.69</v>
      </c>
      <c r="Q83" s="14">
        <v>41775.753761574073</v>
      </c>
    </row>
    <row r="84" spans="1:17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8272</v>
      </c>
      <c r="O84" t="s">
        <v>8273</v>
      </c>
      <c r="P84">
        <v>37.590000000000003</v>
      </c>
      <c r="Q84" s="14">
        <v>41766.80572916667</v>
      </c>
    </row>
    <row r="85" spans="1:17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8272</v>
      </c>
      <c r="O85" t="s">
        <v>8273</v>
      </c>
      <c r="P85">
        <v>58.1</v>
      </c>
      <c r="Q85" s="14">
        <v>40644.159259259257</v>
      </c>
    </row>
    <row r="86" spans="1:17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8272</v>
      </c>
      <c r="O86" t="s">
        <v>8273</v>
      </c>
      <c r="P86">
        <v>60.3</v>
      </c>
      <c r="Q86" s="14">
        <v>41940.69158564815</v>
      </c>
    </row>
    <row r="87" spans="1:17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8272</v>
      </c>
      <c r="O87" t="s">
        <v>8273</v>
      </c>
      <c r="P87">
        <v>63.36</v>
      </c>
      <c r="Q87" s="14">
        <v>41839.175706018519</v>
      </c>
    </row>
    <row r="88" spans="1:17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8272</v>
      </c>
      <c r="O88" t="s">
        <v>8273</v>
      </c>
      <c r="P88">
        <v>50.9</v>
      </c>
      <c r="Q88" s="14">
        <v>41772.105937500004</v>
      </c>
    </row>
    <row r="89" spans="1:17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8272</v>
      </c>
      <c r="O89" t="s">
        <v>8273</v>
      </c>
      <c r="P89">
        <v>100.5</v>
      </c>
      <c r="Q89" s="14">
        <v>41591.737974537034</v>
      </c>
    </row>
    <row r="90" spans="1:17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8272</v>
      </c>
      <c r="O90" t="s">
        <v>8273</v>
      </c>
      <c r="P90">
        <v>31.62</v>
      </c>
      <c r="Q90" s="14">
        <v>41789.080370370371</v>
      </c>
    </row>
    <row r="91" spans="1:17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8272</v>
      </c>
      <c r="O91" t="s">
        <v>8273</v>
      </c>
      <c r="P91">
        <v>79.31</v>
      </c>
      <c r="Q91" s="14">
        <v>40923.729953703703</v>
      </c>
    </row>
    <row r="92" spans="1:17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8272</v>
      </c>
      <c r="O92" t="s">
        <v>8273</v>
      </c>
      <c r="P92">
        <v>139.19</v>
      </c>
      <c r="Q92" s="14">
        <v>41878.878379629627</v>
      </c>
    </row>
    <row r="93" spans="1:17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8272</v>
      </c>
      <c r="O93" t="s">
        <v>8273</v>
      </c>
      <c r="P93">
        <v>131.91</v>
      </c>
      <c r="Q93" s="14">
        <v>41862.864675925928</v>
      </c>
    </row>
    <row r="94" spans="1:17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8272</v>
      </c>
      <c r="O94" t="s">
        <v>8273</v>
      </c>
      <c r="P94">
        <v>91.3</v>
      </c>
      <c r="Q94" s="14">
        <v>40531.886886574073</v>
      </c>
    </row>
    <row r="95" spans="1:17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8272</v>
      </c>
      <c r="O95" t="s">
        <v>8273</v>
      </c>
      <c r="P95">
        <v>39.67</v>
      </c>
      <c r="Q95" s="14">
        <v>41477.930914351848</v>
      </c>
    </row>
    <row r="96" spans="1:17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8272</v>
      </c>
      <c r="O96" t="s">
        <v>8273</v>
      </c>
      <c r="P96">
        <v>57.55</v>
      </c>
      <c r="Q96" s="14">
        <v>41781.666770833333</v>
      </c>
    </row>
    <row r="97" spans="1:17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8272</v>
      </c>
      <c r="O97" t="s">
        <v>8273</v>
      </c>
      <c r="P97">
        <v>77.34</v>
      </c>
      <c r="Q97" s="14">
        <v>41375.702210648145</v>
      </c>
    </row>
    <row r="98" spans="1:17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8272</v>
      </c>
      <c r="O98" t="s">
        <v>8273</v>
      </c>
      <c r="P98">
        <v>46.77</v>
      </c>
      <c r="Q98" s="14">
        <v>40883.949317129627</v>
      </c>
    </row>
    <row r="99" spans="1:17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8272</v>
      </c>
      <c r="O99" t="s">
        <v>8273</v>
      </c>
      <c r="P99">
        <v>40.07</v>
      </c>
      <c r="Q99" s="14">
        <v>41491.79478009259</v>
      </c>
    </row>
    <row r="100" spans="1:17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8272</v>
      </c>
      <c r="O100" t="s">
        <v>8273</v>
      </c>
      <c r="P100">
        <v>100.22</v>
      </c>
      <c r="Q100" s="14">
        <v>41791.993414351848</v>
      </c>
    </row>
    <row r="101" spans="1:17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8272</v>
      </c>
      <c r="O101" t="s">
        <v>8273</v>
      </c>
      <c r="P101">
        <v>71.489999999999995</v>
      </c>
      <c r="Q101" s="14">
        <v>41835.666354166664</v>
      </c>
    </row>
    <row r="102" spans="1:17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8272</v>
      </c>
      <c r="O102" t="s">
        <v>8273</v>
      </c>
      <c r="P102">
        <v>63.11</v>
      </c>
      <c r="Q102" s="14">
        <v>41827.605057870373</v>
      </c>
    </row>
    <row r="103" spans="1:17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8272</v>
      </c>
      <c r="O103" t="s">
        <v>8273</v>
      </c>
      <c r="P103">
        <v>50.16</v>
      </c>
      <c r="Q103" s="14">
        <v>41778.637245370373</v>
      </c>
    </row>
    <row r="104" spans="1:17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8272</v>
      </c>
      <c r="O104" t="s">
        <v>8273</v>
      </c>
      <c r="P104">
        <v>62.88</v>
      </c>
      <c r="Q104" s="14">
        <v>41013.936562499999</v>
      </c>
    </row>
    <row r="105" spans="1:17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8272</v>
      </c>
      <c r="O105" t="s">
        <v>8273</v>
      </c>
      <c r="P105">
        <v>85.53</v>
      </c>
      <c r="Q105" s="14">
        <v>41834.586574074077</v>
      </c>
    </row>
    <row r="106" spans="1:17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8272</v>
      </c>
      <c r="O106" t="s">
        <v>8273</v>
      </c>
      <c r="P106">
        <v>53.72</v>
      </c>
      <c r="Q106" s="14">
        <v>41829.795729166668</v>
      </c>
    </row>
    <row r="107" spans="1:17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8272</v>
      </c>
      <c r="O107" t="s">
        <v>8273</v>
      </c>
      <c r="P107">
        <v>262.11</v>
      </c>
      <c r="Q107" s="14">
        <v>42219.665173611109</v>
      </c>
    </row>
    <row r="108" spans="1:17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8272</v>
      </c>
      <c r="O108" t="s">
        <v>8273</v>
      </c>
      <c r="P108">
        <v>50.2</v>
      </c>
      <c r="Q108" s="14">
        <v>42648.546111111107</v>
      </c>
    </row>
    <row r="109" spans="1:17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8272</v>
      </c>
      <c r="O109" t="s">
        <v>8273</v>
      </c>
      <c r="P109">
        <v>168.25</v>
      </c>
      <c r="Q109" s="14">
        <v>42050.983182870375</v>
      </c>
    </row>
    <row r="110" spans="1:17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8272</v>
      </c>
      <c r="O110" t="s">
        <v>8273</v>
      </c>
      <c r="P110">
        <v>256.37</v>
      </c>
      <c r="Q110" s="14">
        <v>42772.833379629628</v>
      </c>
    </row>
    <row r="111" spans="1:17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8272</v>
      </c>
      <c r="O111" t="s">
        <v>8273</v>
      </c>
      <c r="P111">
        <v>37.14</v>
      </c>
      <c r="Q111" s="14">
        <v>42270.582141203704</v>
      </c>
    </row>
    <row r="112" spans="1:17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8272</v>
      </c>
      <c r="O112" t="s">
        <v>8273</v>
      </c>
      <c r="P112">
        <v>45.88</v>
      </c>
      <c r="Q112" s="14">
        <v>42206.835370370376</v>
      </c>
    </row>
    <row r="113" spans="1:17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8272</v>
      </c>
      <c r="O113" t="s">
        <v>8273</v>
      </c>
      <c r="P113">
        <v>141.71</v>
      </c>
      <c r="Q113" s="14">
        <v>42697.850844907407</v>
      </c>
    </row>
    <row r="114" spans="1:17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8272</v>
      </c>
      <c r="O114" t="s">
        <v>8273</v>
      </c>
      <c r="P114">
        <v>52.49</v>
      </c>
      <c r="Q114" s="14">
        <v>42503.559467592597</v>
      </c>
    </row>
    <row r="115" spans="1:17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8272</v>
      </c>
      <c r="O115" t="s">
        <v>8273</v>
      </c>
      <c r="P115">
        <v>193.62</v>
      </c>
      <c r="Q115" s="14">
        <v>42323.70930555556</v>
      </c>
    </row>
    <row r="116" spans="1:17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8272</v>
      </c>
      <c r="O116" t="s">
        <v>8273</v>
      </c>
      <c r="P116">
        <v>106.8</v>
      </c>
      <c r="Q116" s="14">
        <v>41933.291643518518</v>
      </c>
    </row>
    <row r="117" spans="1:17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8272</v>
      </c>
      <c r="O117" t="s">
        <v>8273</v>
      </c>
      <c r="P117">
        <v>77.22</v>
      </c>
      <c r="Q117" s="14">
        <v>41898.168125000004</v>
      </c>
    </row>
    <row r="118" spans="1:17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8272</v>
      </c>
      <c r="O118" t="s">
        <v>8273</v>
      </c>
      <c r="P118">
        <v>57.5</v>
      </c>
      <c r="Q118" s="14">
        <v>42446.943831018521</v>
      </c>
    </row>
    <row r="119" spans="1:17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8272</v>
      </c>
      <c r="O119" t="s">
        <v>8273</v>
      </c>
      <c r="P119">
        <v>50.46</v>
      </c>
      <c r="Q119" s="14">
        <v>42463.81385416667</v>
      </c>
    </row>
    <row r="120" spans="1:17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8272</v>
      </c>
      <c r="O120" t="s">
        <v>8273</v>
      </c>
      <c r="P120">
        <v>97.38</v>
      </c>
      <c r="Q120" s="14">
        <v>42766.805034722223</v>
      </c>
    </row>
    <row r="121" spans="1:17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8272</v>
      </c>
      <c r="O121" t="s">
        <v>8273</v>
      </c>
      <c r="P121">
        <v>85.53</v>
      </c>
      <c r="Q121" s="14">
        <v>42522.347812499997</v>
      </c>
    </row>
    <row r="122" spans="1:17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8272</v>
      </c>
      <c r="O122" t="s">
        <v>8273</v>
      </c>
      <c r="P122">
        <v>182.91</v>
      </c>
      <c r="Q122" s="14">
        <v>42702.917048611111</v>
      </c>
    </row>
    <row r="123" spans="1:17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8272</v>
      </c>
      <c r="O123" t="s">
        <v>8273</v>
      </c>
      <c r="P123">
        <v>131.13999999999999</v>
      </c>
      <c r="Q123" s="14">
        <v>42252.474351851852</v>
      </c>
    </row>
    <row r="124" spans="1:17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8272</v>
      </c>
      <c r="O124" t="s">
        <v>8273</v>
      </c>
      <c r="P124">
        <v>58.69</v>
      </c>
      <c r="Q124" s="14">
        <v>41893.324884259258</v>
      </c>
    </row>
    <row r="125" spans="1:17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8272</v>
      </c>
      <c r="O125" t="s">
        <v>8273</v>
      </c>
      <c r="P125">
        <v>69.569999999999993</v>
      </c>
      <c r="Q125" s="14">
        <v>41871.755694444444</v>
      </c>
    </row>
    <row r="126" spans="1:17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8272</v>
      </c>
      <c r="O126" t="s">
        <v>8273</v>
      </c>
      <c r="P126">
        <v>115.87</v>
      </c>
      <c r="Q126" s="14">
        <v>42262.096782407403</v>
      </c>
    </row>
    <row r="127" spans="1:17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8272</v>
      </c>
      <c r="O127" t="s">
        <v>8273</v>
      </c>
      <c r="P127">
        <v>81.13</v>
      </c>
      <c r="Q127" s="14">
        <v>42135.60020833333</v>
      </c>
    </row>
    <row r="128" spans="1:17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8272</v>
      </c>
      <c r="O128" t="s">
        <v>8273</v>
      </c>
      <c r="P128">
        <v>57.63</v>
      </c>
      <c r="Q128" s="14">
        <v>42230.472222222219</v>
      </c>
    </row>
    <row r="129" spans="1:17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8272</v>
      </c>
      <c r="O129" t="s">
        <v>8273</v>
      </c>
      <c r="P129">
        <v>60.48</v>
      </c>
      <c r="Q129" s="14">
        <v>42068.888391203705</v>
      </c>
    </row>
    <row r="130" spans="1:17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8272</v>
      </c>
      <c r="O130" t="s">
        <v>8273</v>
      </c>
      <c r="P130">
        <v>65.58</v>
      </c>
      <c r="Q130" s="14">
        <v>42145.746689814812</v>
      </c>
    </row>
    <row r="131" spans="1:17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8272</v>
      </c>
      <c r="O131" t="s">
        <v>8273</v>
      </c>
      <c r="P131">
        <v>119.19</v>
      </c>
      <c r="Q131" s="14">
        <v>41918.742175925923</v>
      </c>
    </row>
    <row r="132" spans="1:17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8272</v>
      </c>
      <c r="O132" t="s">
        <v>8273</v>
      </c>
      <c r="P132">
        <v>83.05</v>
      </c>
      <c r="Q132" s="14">
        <v>42146.731087962966</v>
      </c>
    </row>
    <row r="133" spans="1:17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8272</v>
      </c>
      <c r="O133" t="s">
        <v>8273</v>
      </c>
      <c r="P133">
        <v>177.09</v>
      </c>
      <c r="Q133" s="14">
        <v>42602.576712962968</v>
      </c>
    </row>
    <row r="134" spans="1:17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8272</v>
      </c>
      <c r="O134" t="s">
        <v>8273</v>
      </c>
      <c r="P134">
        <v>72.760000000000005</v>
      </c>
      <c r="Q134" s="14">
        <v>42144.573807870373</v>
      </c>
    </row>
    <row r="135" spans="1:17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8272</v>
      </c>
      <c r="O135" t="s">
        <v>8273</v>
      </c>
      <c r="P135">
        <v>98.2</v>
      </c>
      <c r="Q135" s="14">
        <v>41982.887280092589</v>
      </c>
    </row>
    <row r="136" spans="1:17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8272</v>
      </c>
      <c r="O136" t="s">
        <v>8273</v>
      </c>
      <c r="P136">
        <v>251.74</v>
      </c>
      <c r="Q136" s="14">
        <v>42614.760937500003</v>
      </c>
    </row>
    <row r="137" spans="1:17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8272</v>
      </c>
      <c r="O137" t="s">
        <v>8273</v>
      </c>
      <c r="P137">
        <v>74.819999999999993</v>
      </c>
      <c r="Q137" s="14">
        <v>42303.672662037032</v>
      </c>
    </row>
    <row r="138" spans="1:17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8272</v>
      </c>
      <c r="O138" t="s">
        <v>8273</v>
      </c>
      <c r="P138">
        <v>67.650000000000006</v>
      </c>
      <c r="Q138" s="14">
        <v>42171.725416666668</v>
      </c>
    </row>
    <row r="139" spans="1:17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8272</v>
      </c>
      <c r="O139" t="s">
        <v>8273</v>
      </c>
      <c r="P139">
        <v>93.81</v>
      </c>
      <c r="Q139" s="14">
        <v>41964.315532407403</v>
      </c>
    </row>
    <row r="140" spans="1:17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8272</v>
      </c>
      <c r="O140" t="s">
        <v>8273</v>
      </c>
      <c r="P140">
        <v>41.24</v>
      </c>
      <c r="Q140" s="14">
        <v>42284.516064814816</v>
      </c>
    </row>
    <row r="141" spans="1:17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8272</v>
      </c>
      <c r="O141" t="s">
        <v>8273</v>
      </c>
      <c r="P141">
        <v>52.55</v>
      </c>
      <c r="Q141" s="14">
        <v>42016.800208333334</v>
      </c>
    </row>
    <row r="142" spans="1:17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8272</v>
      </c>
      <c r="O142" t="s">
        <v>8273</v>
      </c>
      <c r="P142">
        <v>48.33</v>
      </c>
      <c r="Q142" s="14">
        <v>42136.536134259266</v>
      </c>
    </row>
    <row r="143" spans="1:17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8272</v>
      </c>
      <c r="O143" t="s">
        <v>8273</v>
      </c>
      <c r="P143">
        <v>53.18</v>
      </c>
      <c r="Q143" s="14">
        <v>42172.757638888885</v>
      </c>
    </row>
    <row r="144" spans="1:17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8272</v>
      </c>
      <c r="O144" t="s">
        <v>8273</v>
      </c>
      <c r="P144">
        <v>60.95</v>
      </c>
      <c r="Q144" s="14">
        <v>42590.90425925926</v>
      </c>
    </row>
    <row r="145" spans="1:17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8272</v>
      </c>
      <c r="O145" t="s">
        <v>8273</v>
      </c>
      <c r="P145">
        <v>106.5</v>
      </c>
      <c r="Q145" s="14">
        <v>42284.500104166669</v>
      </c>
    </row>
    <row r="146" spans="1:17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8272</v>
      </c>
      <c r="O146" t="s">
        <v>8273</v>
      </c>
      <c r="P146">
        <v>204.57</v>
      </c>
      <c r="Q146" s="14">
        <v>42611.801412037035</v>
      </c>
    </row>
    <row r="147" spans="1:17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8272</v>
      </c>
      <c r="O147" t="s">
        <v>8273</v>
      </c>
      <c r="P147">
        <v>54.91</v>
      </c>
      <c r="Q147" s="14">
        <v>42400.704537037032</v>
      </c>
    </row>
    <row r="148" spans="1:17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8272</v>
      </c>
      <c r="O148" t="s">
        <v>8273</v>
      </c>
      <c r="P148">
        <v>150.41999999999999</v>
      </c>
      <c r="Q148" s="14">
        <v>42017.88045138889</v>
      </c>
    </row>
    <row r="149" spans="1:17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8272</v>
      </c>
      <c r="O149" t="s">
        <v>8273</v>
      </c>
      <c r="P149">
        <v>105.21</v>
      </c>
      <c r="Q149" s="14">
        <v>42431.102534722217</v>
      </c>
    </row>
    <row r="150" spans="1:17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8272</v>
      </c>
      <c r="O150" t="s">
        <v>8273</v>
      </c>
      <c r="P150">
        <v>68.67</v>
      </c>
      <c r="Q150" s="14">
        <v>42121.756921296299</v>
      </c>
    </row>
    <row r="151" spans="1:17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8272</v>
      </c>
      <c r="O151" t="s">
        <v>8273</v>
      </c>
      <c r="P151">
        <v>129.36000000000001</v>
      </c>
      <c r="Q151" s="14">
        <v>42219.019733796296</v>
      </c>
    </row>
    <row r="152" spans="1:17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8272</v>
      </c>
      <c r="O152" t="s">
        <v>8273</v>
      </c>
      <c r="P152">
        <v>134.26</v>
      </c>
      <c r="Q152" s="14">
        <v>42445.19430555556</v>
      </c>
    </row>
    <row r="153" spans="1:17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8272</v>
      </c>
      <c r="O153" t="s">
        <v>8273</v>
      </c>
      <c r="P153">
        <v>203.2</v>
      </c>
      <c r="Q153" s="14">
        <v>42380.884872685187</v>
      </c>
    </row>
    <row r="154" spans="1:17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8272</v>
      </c>
      <c r="O154" t="s">
        <v>8273</v>
      </c>
      <c r="P154">
        <v>69.19</v>
      </c>
      <c r="Q154" s="14">
        <v>42762.942430555559</v>
      </c>
    </row>
    <row r="155" spans="1:17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8272</v>
      </c>
      <c r="O155" t="s">
        <v>8273</v>
      </c>
      <c r="P155">
        <v>125.12</v>
      </c>
      <c r="Q155" s="14">
        <v>42567.840069444443</v>
      </c>
    </row>
    <row r="156" spans="1:17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8272</v>
      </c>
      <c r="O156" t="s">
        <v>8273</v>
      </c>
      <c r="P156">
        <v>40.71</v>
      </c>
      <c r="Q156" s="14">
        <v>42232.702546296292</v>
      </c>
    </row>
    <row r="157" spans="1:17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8272</v>
      </c>
      <c r="O157" t="s">
        <v>8273</v>
      </c>
      <c r="P157">
        <v>141.29</v>
      </c>
      <c r="Q157" s="14">
        <v>42239.957962962959</v>
      </c>
    </row>
    <row r="158" spans="1:17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8272</v>
      </c>
      <c r="O158" t="s">
        <v>8273</v>
      </c>
      <c r="P158">
        <v>55.33</v>
      </c>
      <c r="Q158" s="14">
        <v>42261.917395833334</v>
      </c>
    </row>
    <row r="159" spans="1:17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8272</v>
      </c>
      <c r="O159" t="s">
        <v>8273</v>
      </c>
      <c r="P159">
        <v>46.42</v>
      </c>
      <c r="Q159" s="14">
        <v>42102.743773148148</v>
      </c>
    </row>
    <row r="160" spans="1:17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8272</v>
      </c>
      <c r="O160" t="s">
        <v>8273</v>
      </c>
      <c r="P160">
        <v>57.2</v>
      </c>
      <c r="Q160" s="14">
        <v>42538.73583333334</v>
      </c>
    </row>
    <row r="161" spans="1:17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8272</v>
      </c>
      <c r="O161" t="s">
        <v>8273</v>
      </c>
      <c r="P161">
        <v>59.6</v>
      </c>
      <c r="Q161" s="14">
        <v>42056.65143518518</v>
      </c>
    </row>
    <row r="162" spans="1:17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8272</v>
      </c>
      <c r="O162" t="s">
        <v>8273</v>
      </c>
      <c r="P162">
        <v>89.59</v>
      </c>
      <c r="Q162" s="14">
        <v>42696.624444444446</v>
      </c>
    </row>
    <row r="163" spans="1:17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8272</v>
      </c>
      <c r="O163" t="s">
        <v>8273</v>
      </c>
      <c r="P163">
        <v>204.05</v>
      </c>
      <c r="Q163" s="14">
        <v>42186.855879629627</v>
      </c>
    </row>
    <row r="164" spans="1:17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8272</v>
      </c>
      <c r="O164" t="s">
        <v>8273</v>
      </c>
      <c r="P164">
        <v>48.7</v>
      </c>
      <c r="Q164" s="14">
        <v>42493.219236111108</v>
      </c>
    </row>
    <row r="165" spans="1:17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8272</v>
      </c>
      <c r="O165" t="s">
        <v>8273</v>
      </c>
      <c r="P165">
        <v>53.34</v>
      </c>
      <c r="Q165" s="14">
        <v>42475.057164351849</v>
      </c>
    </row>
    <row r="166" spans="1:17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8272</v>
      </c>
      <c r="O166" t="s">
        <v>8273</v>
      </c>
      <c r="P166">
        <v>75.09</v>
      </c>
      <c r="Q166" s="14">
        <v>42452.876909722225</v>
      </c>
    </row>
    <row r="167" spans="1:17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8272</v>
      </c>
      <c r="O167" t="s">
        <v>8273</v>
      </c>
      <c r="P167">
        <v>209.84</v>
      </c>
      <c r="Q167" s="14">
        <v>42253.928530092591</v>
      </c>
    </row>
    <row r="168" spans="1:17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8272</v>
      </c>
      <c r="O168" t="s">
        <v>8273</v>
      </c>
      <c r="P168">
        <v>61.02</v>
      </c>
      <c r="Q168" s="14">
        <v>42264.29178240741</v>
      </c>
    </row>
    <row r="169" spans="1:17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8272</v>
      </c>
      <c r="O169" t="s">
        <v>8273</v>
      </c>
      <c r="P169">
        <v>61</v>
      </c>
      <c r="Q169" s="14">
        <v>42664.809560185182</v>
      </c>
    </row>
    <row r="170" spans="1:17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8272</v>
      </c>
      <c r="O170" t="s">
        <v>8273</v>
      </c>
      <c r="P170">
        <v>80.03</v>
      </c>
      <c r="Q170" s="14">
        <v>42382.244409722218</v>
      </c>
    </row>
    <row r="171" spans="1:17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8272</v>
      </c>
      <c r="O171" t="s">
        <v>8273</v>
      </c>
      <c r="P171">
        <v>93.98</v>
      </c>
      <c r="Q171" s="14">
        <v>41826.871238425927</v>
      </c>
    </row>
    <row r="172" spans="1:17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8272</v>
      </c>
      <c r="O172" t="s">
        <v>8273</v>
      </c>
      <c r="P172">
        <v>61.94</v>
      </c>
      <c r="Q172" s="14">
        <v>42499.039629629624</v>
      </c>
    </row>
    <row r="173" spans="1:17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8272</v>
      </c>
      <c r="O173" t="s">
        <v>8273</v>
      </c>
      <c r="P173">
        <v>66.45</v>
      </c>
      <c r="Q173" s="14">
        <v>42513.045798611114</v>
      </c>
    </row>
    <row r="174" spans="1:17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8272</v>
      </c>
      <c r="O174" t="s">
        <v>8273</v>
      </c>
      <c r="P174">
        <v>35.799999999999997</v>
      </c>
      <c r="Q174" s="14">
        <v>41914.100289351853</v>
      </c>
    </row>
    <row r="175" spans="1:17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8272</v>
      </c>
      <c r="O175" t="s">
        <v>8273</v>
      </c>
      <c r="P175">
        <v>145.65</v>
      </c>
      <c r="Q175" s="14">
        <v>42521.010370370372</v>
      </c>
    </row>
    <row r="176" spans="1:17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8272</v>
      </c>
      <c r="O176" t="s">
        <v>8273</v>
      </c>
      <c r="P176">
        <v>142.28</v>
      </c>
      <c r="Q176" s="14">
        <v>42041.714178240742</v>
      </c>
    </row>
    <row r="177" spans="1:17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8272</v>
      </c>
      <c r="O177" t="s">
        <v>8273</v>
      </c>
      <c r="P177">
        <v>292.77999999999997</v>
      </c>
      <c r="Q177" s="14">
        <v>41822.57503472222</v>
      </c>
    </row>
    <row r="178" spans="1:17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8272</v>
      </c>
      <c r="O178" t="s">
        <v>8273</v>
      </c>
      <c r="P178">
        <v>80.400000000000006</v>
      </c>
      <c r="Q178" s="14">
        <v>42248.697754629626</v>
      </c>
    </row>
    <row r="179" spans="1:17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8272</v>
      </c>
      <c r="O179" t="s">
        <v>8273</v>
      </c>
      <c r="P179">
        <v>72.290000000000006</v>
      </c>
      <c r="Q179" s="14">
        <v>41809.860300925924</v>
      </c>
    </row>
    <row r="180" spans="1:17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8272</v>
      </c>
      <c r="O180" t="s">
        <v>8273</v>
      </c>
      <c r="P180">
        <v>32.97</v>
      </c>
      <c r="Q180" s="14">
        <v>42148.676851851851</v>
      </c>
    </row>
    <row r="181" spans="1:17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8272</v>
      </c>
      <c r="O181" t="s">
        <v>8273</v>
      </c>
      <c r="P181">
        <v>116.65</v>
      </c>
      <c r="Q181" s="14">
        <v>42185.521087962959</v>
      </c>
    </row>
    <row r="182" spans="1:17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8272</v>
      </c>
      <c r="O182" t="s">
        <v>8273</v>
      </c>
      <c r="P182">
        <v>136.85</v>
      </c>
      <c r="Q182" s="14">
        <v>42769.574999999997</v>
      </c>
    </row>
    <row r="183" spans="1:17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8272</v>
      </c>
      <c r="O183" t="s">
        <v>8273</v>
      </c>
      <c r="P183">
        <v>177.62</v>
      </c>
      <c r="Q183" s="14">
        <v>42549.665717592594</v>
      </c>
    </row>
    <row r="184" spans="1:17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8272</v>
      </c>
      <c r="O184" t="s">
        <v>8273</v>
      </c>
      <c r="P184">
        <v>109.08</v>
      </c>
      <c r="Q184" s="14">
        <v>42685.974004629628</v>
      </c>
    </row>
    <row r="185" spans="1:17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8272</v>
      </c>
      <c r="O185" t="s">
        <v>8273</v>
      </c>
      <c r="P185">
        <v>78.209999999999994</v>
      </c>
      <c r="Q185" s="14">
        <v>42062.296412037031</v>
      </c>
    </row>
    <row r="186" spans="1:17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8272</v>
      </c>
      <c r="O186" t="s">
        <v>8273</v>
      </c>
      <c r="P186">
        <v>114.13</v>
      </c>
      <c r="Q186" s="14">
        <v>41851.200150462959</v>
      </c>
    </row>
    <row r="187" spans="1:17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8272</v>
      </c>
      <c r="O187" t="s">
        <v>8273</v>
      </c>
      <c r="P187">
        <v>50</v>
      </c>
      <c r="Q187" s="14">
        <v>42053.106111111112</v>
      </c>
    </row>
    <row r="188" spans="1:17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8272</v>
      </c>
      <c r="O188" t="s">
        <v>8273</v>
      </c>
      <c r="P188">
        <v>91.67</v>
      </c>
      <c r="Q188" s="14">
        <v>42054.024421296301</v>
      </c>
    </row>
    <row r="189" spans="1:17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8272</v>
      </c>
      <c r="O189" t="s">
        <v>8273</v>
      </c>
      <c r="P189">
        <v>69.819999999999993</v>
      </c>
      <c r="Q189" s="14">
        <v>42466.558796296296</v>
      </c>
    </row>
    <row r="190" spans="1:17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8272</v>
      </c>
      <c r="O190" t="s">
        <v>8273</v>
      </c>
      <c r="P190">
        <v>109.57</v>
      </c>
      <c r="Q190" s="14">
        <v>42513.110787037032</v>
      </c>
    </row>
    <row r="191" spans="1:17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8272</v>
      </c>
      <c r="O191" t="s">
        <v>8273</v>
      </c>
      <c r="P191">
        <v>55.6</v>
      </c>
      <c r="Q191" s="14">
        <v>42270.7269212963</v>
      </c>
    </row>
    <row r="192" spans="1:17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8272</v>
      </c>
      <c r="O192" t="s">
        <v>8273</v>
      </c>
      <c r="P192">
        <v>63.57</v>
      </c>
      <c r="Q192" s="14">
        <v>41932.311099537037</v>
      </c>
    </row>
    <row r="193" spans="1:17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8272</v>
      </c>
      <c r="O193" t="s">
        <v>8273</v>
      </c>
      <c r="P193">
        <v>184.78</v>
      </c>
      <c r="Q193" s="14">
        <v>42746.057106481487</v>
      </c>
    </row>
    <row r="194" spans="1:17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8272</v>
      </c>
      <c r="O194" t="s">
        <v>8273</v>
      </c>
      <c r="P194">
        <v>83.43</v>
      </c>
      <c r="Q194" s="14">
        <v>41866.025347222225</v>
      </c>
    </row>
    <row r="195" spans="1:17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8272</v>
      </c>
      <c r="O195" t="s">
        <v>8273</v>
      </c>
      <c r="P195">
        <v>54.5</v>
      </c>
      <c r="Q195" s="14">
        <v>42056.091631944444</v>
      </c>
    </row>
    <row r="196" spans="1:17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8272</v>
      </c>
      <c r="O196" t="s">
        <v>8273</v>
      </c>
      <c r="P196">
        <v>302.31</v>
      </c>
      <c r="Q196" s="14">
        <v>41851.771354166667</v>
      </c>
    </row>
    <row r="197" spans="1:17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8272</v>
      </c>
      <c r="O197" t="s">
        <v>8273</v>
      </c>
      <c r="P197">
        <v>866.67</v>
      </c>
      <c r="Q197" s="14">
        <v>42321.101759259262</v>
      </c>
    </row>
    <row r="198" spans="1:17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8272</v>
      </c>
      <c r="O198" t="s">
        <v>8273</v>
      </c>
      <c r="P198">
        <v>61.39</v>
      </c>
      <c r="Q198" s="14">
        <v>42107.067557870367</v>
      </c>
    </row>
    <row r="199" spans="1:17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8272</v>
      </c>
      <c r="O199" t="s">
        <v>8273</v>
      </c>
      <c r="P199">
        <v>45.48</v>
      </c>
      <c r="Q199" s="14">
        <v>41969.199756944443</v>
      </c>
    </row>
    <row r="200" spans="1:17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8272</v>
      </c>
      <c r="O200" t="s">
        <v>8273</v>
      </c>
      <c r="P200">
        <v>67.92</v>
      </c>
      <c r="Q200" s="14">
        <v>42690.334317129629</v>
      </c>
    </row>
    <row r="201" spans="1:17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8272</v>
      </c>
      <c r="O201" t="s">
        <v>8273</v>
      </c>
      <c r="P201">
        <v>30.78</v>
      </c>
      <c r="Q201" s="14">
        <v>42312.874594907407</v>
      </c>
    </row>
    <row r="202" spans="1:17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8272</v>
      </c>
      <c r="O202" t="s">
        <v>8273</v>
      </c>
      <c r="P202">
        <v>38.33</v>
      </c>
      <c r="Q202" s="14">
        <v>41855.548101851848</v>
      </c>
    </row>
    <row r="203" spans="1:17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8272</v>
      </c>
      <c r="O203" t="s">
        <v>8273</v>
      </c>
      <c r="P203">
        <v>421.11</v>
      </c>
      <c r="Q203" s="14">
        <v>42059.701319444444</v>
      </c>
    </row>
    <row r="204" spans="1:17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8272</v>
      </c>
      <c r="O204" t="s">
        <v>8273</v>
      </c>
      <c r="P204">
        <v>111.89</v>
      </c>
      <c r="Q204" s="14">
        <v>41937.95344907407</v>
      </c>
    </row>
    <row r="205" spans="1:17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8272</v>
      </c>
      <c r="O205" t="s">
        <v>8273</v>
      </c>
      <c r="P205">
        <v>85.21</v>
      </c>
      <c r="Q205" s="14">
        <v>42044.184988425928</v>
      </c>
    </row>
    <row r="206" spans="1:17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8272</v>
      </c>
      <c r="O206" t="s">
        <v>8273</v>
      </c>
      <c r="P206">
        <v>65.17</v>
      </c>
      <c r="Q206" s="14">
        <v>42524.782638888893</v>
      </c>
    </row>
    <row r="207" spans="1:17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8272</v>
      </c>
      <c r="O207" t="s">
        <v>8273</v>
      </c>
      <c r="P207">
        <v>93.76</v>
      </c>
      <c r="Q207" s="14">
        <v>42292.087592592594</v>
      </c>
    </row>
    <row r="208" spans="1:17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8272</v>
      </c>
      <c r="O208" t="s">
        <v>8273</v>
      </c>
      <c r="P208">
        <v>133.33000000000001</v>
      </c>
      <c r="Q208" s="14">
        <v>41953.8675</v>
      </c>
    </row>
    <row r="209" spans="1:17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8272</v>
      </c>
      <c r="O209" t="s">
        <v>8273</v>
      </c>
      <c r="P209">
        <v>51.22</v>
      </c>
      <c r="Q209" s="14">
        <v>41946.644745370373</v>
      </c>
    </row>
    <row r="210" spans="1:17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8272</v>
      </c>
      <c r="O210" t="s">
        <v>8273</v>
      </c>
      <c r="P210">
        <v>100.17</v>
      </c>
      <c r="Q210" s="14">
        <v>41947.762592592589</v>
      </c>
    </row>
    <row r="211" spans="1:17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8272</v>
      </c>
      <c r="O211" t="s">
        <v>8273</v>
      </c>
      <c r="P211">
        <v>184.68</v>
      </c>
      <c r="Q211" s="14">
        <v>42494.563449074078</v>
      </c>
    </row>
    <row r="212" spans="1:17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8272</v>
      </c>
      <c r="O212" t="s">
        <v>8273</v>
      </c>
      <c r="P212">
        <v>69.819999999999993</v>
      </c>
      <c r="Q212" s="14">
        <v>41815.774826388886</v>
      </c>
    </row>
    <row r="213" spans="1:17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8272</v>
      </c>
      <c r="O213" t="s">
        <v>8273</v>
      </c>
      <c r="P213">
        <v>61.94</v>
      </c>
      <c r="Q213" s="14">
        <v>41830.545694444445</v>
      </c>
    </row>
    <row r="214" spans="1:17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8272</v>
      </c>
      <c r="O214" t="s">
        <v>8273</v>
      </c>
      <c r="P214">
        <v>36.07</v>
      </c>
      <c r="Q214" s="14">
        <v>41923.921643518523</v>
      </c>
    </row>
    <row r="215" spans="1:17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8272</v>
      </c>
      <c r="O215" t="s">
        <v>8273</v>
      </c>
      <c r="P215">
        <v>55.89</v>
      </c>
      <c r="Q215" s="14">
        <v>41764.44663194444</v>
      </c>
    </row>
    <row r="216" spans="1:17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8272</v>
      </c>
      <c r="O216" t="s">
        <v>8273</v>
      </c>
      <c r="P216">
        <v>68.349999999999994</v>
      </c>
      <c r="Q216" s="14">
        <v>41941.75203703704</v>
      </c>
    </row>
    <row r="217" spans="1:17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8272</v>
      </c>
      <c r="O217" t="s">
        <v>8273</v>
      </c>
      <c r="P217">
        <v>118.13</v>
      </c>
      <c r="Q217" s="14">
        <v>41834.953865740739</v>
      </c>
    </row>
    <row r="218" spans="1:17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8272</v>
      </c>
      <c r="O218" t="s">
        <v>8273</v>
      </c>
      <c r="P218">
        <v>99.79</v>
      </c>
      <c r="Q218" s="14">
        <v>42290.61855324074</v>
      </c>
    </row>
    <row r="219" spans="1:17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8272</v>
      </c>
      <c r="O219" t="s">
        <v>8273</v>
      </c>
      <c r="P219">
        <v>203.33</v>
      </c>
      <c r="Q219" s="14">
        <v>42152.503495370373</v>
      </c>
    </row>
    <row r="220" spans="1:17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8272</v>
      </c>
      <c r="O220" t="s">
        <v>8273</v>
      </c>
      <c r="P220">
        <v>110.23</v>
      </c>
      <c r="Q220" s="14">
        <v>41791.492777777778</v>
      </c>
    </row>
    <row r="221" spans="1:17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8272</v>
      </c>
      <c r="O221" t="s">
        <v>8273</v>
      </c>
      <c r="P221">
        <v>58.61</v>
      </c>
      <c r="Q221" s="14">
        <v>41808.991944444446</v>
      </c>
    </row>
    <row r="222" spans="1:17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8272</v>
      </c>
      <c r="O222" t="s">
        <v>8273</v>
      </c>
      <c r="P222">
        <v>81.38</v>
      </c>
      <c r="Q222" s="14">
        <v>42500.041550925926</v>
      </c>
    </row>
    <row r="223" spans="1:17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8272</v>
      </c>
      <c r="O223" t="s">
        <v>8273</v>
      </c>
      <c r="P223">
        <v>199.17</v>
      </c>
      <c r="Q223" s="14">
        <v>42265.022824074069</v>
      </c>
    </row>
    <row r="224" spans="1:17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8272</v>
      </c>
      <c r="O224" t="s">
        <v>8273</v>
      </c>
      <c r="P224">
        <v>46.43</v>
      </c>
      <c r="Q224" s="14">
        <v>42053.733078703706</v>
      </c>
    </row>
    <row r="225" spans="1:17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8272</v>
      </c>
      <c r="O225" t="s">
        <v>8273</v>
      </c>
      <c r="P225">
        <v>70.569999999999993</v>
      </c>
      <c r="Q225" s="14">
        <v>42675.832465277781</v>
      </c>
    </row>
    <row r="226" spans="1:17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8272</v>
      </c>
      <c r="O226" t="s">
        <v>8273</v>
      </c>
      <c r="P226">
        <v>22.22</v>
      </c>
      <c r="Q226" s="14">
        <v>42467.144166666665</v>
      </c>
    </row>
    <row r="227" spans="1:17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8272</v>
      </c>
      <c r="O227" t="s">
        <v>8273</v>
      </c>
      <c r="P227">
        <v>37.78</v>
      </c>
      <c r="Q227" s="14">
        <v>41894.91375</v>
      </c>
    </row>
    <row r="228" spans="1:17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8272</v>
      </c>
      <c r="O228" t="s">
        <v>8273</v>
      </c>
      <c r="P228">
        <v>72.05</v>
      </c>
      <c r="Q228" s="14">
        <v>41752.83457175926</v>
      </c>
    </row>
    <row r="229" spans="1:17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8272</v>
      </c>
      <c r="O229" t="s">
        <v>8273</v>
      </c>
      <c r="P229">
        <v>103.21</v>
      </c>
      <c r="Q229" s="14">
        <v>42037.791238425925</v>
      </c>
    </row>
    <row r="230" spans="1:17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8272</v>
      </c>
      <c r="O230" t="s">
        <v>8273</v>
      </c>
      <c r="P230">
        <v>35</v>
      </c>
      <c r="Q230" s="14">
        <v>42088.911354166667</v>
      </c>
    </row>
    <row r="231" spans="1:17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8272</v>
      </c>
      <c r="O231" t="s">
        <v>8273</v>
      </c>
      <c r="P231">
        <v>81.78</v>
      </c>
      <c r="Q231" s="14">
        <v>42018.676898148144</v>
      </c>
    </row>
    <row r="232" spans="1:17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8272</v>
      </c>
      <c r="O232" t="s">
        <v>8273</v>
      </c>
      <c r="P232">
        <v>297.02999999999997</v>
      </c>
      <c r="Q232" s="14">
        <v>41884.617314814815</v>
      </c>
    </row>
    <row r="233" spans="1:17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8272</v>
      </c>
      <c r="O233" t="s">
        <v>8273</v>
      </c>
      <c r="P233">
        <v>46.61</v>
      </c>
      <c r="Q233" s="14">
        <v>41884.056747685187</v>
      </c>
    </row>
    <row r="234" spans="1:17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8272</v>
      </c>
      <c r="O234" t="s">
        <v>8273</v>
      </c>
      <c r="P234">
        <v>95.24</v>
      </c>
      <c r="Q234" s="14">
        <v>41839.730937500004</v>
      </c>
    </row>
    <row r="235" spans="1:17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8272</v>
      </c>
      <c r="O235" t="s">
        <v>8273</v>
      </c>
      <c r="P235">
        <v>52.21</v>
      </c>
      <c r="Q235" s="14">
        <v>42380.581180555557</v>
      </c>
    </row>
    <row r="236" spans="1:17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8272</v>
      </c>
      <c r="O236" t="s">
        <v>8273</v>
      </c>
      <c r="P236">
        <v>134.15</v>
      </c>
      <c r="Q236" s="14">
        <v>41776.063136574077</v>
      </c>
    </row>
    <row r="237" spans="1:17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8272</v>
      </c>
      <c r="O237" t="s">
        <v>8273</v>
      </c>
      <c r="P237">
        <v>62.83</v>
      </c>
      <c r="Q237" s="14">
        <v>41800.380428240744</v>
      </c>
    </row>
    <row r="238" spans="1:17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8272</v>
      </c>
      <c r="O238" t="s">
        <v>8273</v>
      </c>
      <c r="P238">
        <v>58.95</v>
      </c>
      <c r="Q238" s="14">
        <v>42572.61681712963</v>
      </c>
    </row>
    <row r="239" spans="1:17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8272</v>
      </c>
      <c r="O239" t="s">
        <v>8273</v>
      </c>
      <c r="P239">
        <v>143.11000000000001</v>
      </c>
      <c r="Q239" s="14">
        <v>41851.541585648149</v>
      </c>
    </row>
    <row r="240" spans="1:17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8272</v>
      </c>
      <c r="O240" t="s">
        <v>8273</v>
      </c>
      <c r="P240">
        <v>84.17</v>
      </c>
      <c r="Q240" s="14">
        <v>42205.710879629631</v>
      </c>
    </row>
    <row r="241" spans="1:17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8272</v>
      </c>
      <c r="O241" t="s">
        <v>8273</v>
      </c>
      <c r="P241">
        <v>89.79</v>
      </c>
      <c r="Q241" s="14">
        <v>42374.911226851851</v>
      </c>
    </row>
    <row r="242" spans="1:17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8272</v>
      </c>
      <c r="O242" t="s">
        <v>8273</v>
      </c>
      <c r="P242">
        <v>64.16</v>
      </c>
      <c r="Q242" s="14">
        <v>41809.12300925926</v>
      </c>
    </row>
    <row r="243" spans="1:17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8272</v>
      </c>
      <c r="O243" t="s">
        <v>8273</v>
      </c>
      <c r="P243">
        <v>59.65</v>
      </c>
      <c r="Q243" s="14">
        <v>42294.429641203707</v>
      </c>
    </row>
    <row r="244" spans="1:17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8272</v>
      </c>
      <c r="O244" t="s">
        <v>8273</v>
      </c>
      <c r="P244">
        <v>31.25</v>
      </c>
      <c r="Q244" s="14">
        <v>42124.841111111105</v>
      </c>
    </row>
    <row r="245" spans="1:17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8272</v>
      </c>
      <c r="O245" t="s">
        <v>8273</v>
      </c>
      <c r="P245">
        <v>41.22</v>
      </c>
      <c r="Q245" s="14">
        <v>41861.524837962963</v>
      </c>
    </row>
    <row r="246" spans="1:17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8272</v>
      </c>
      <c r="O246" t="s">
        <v>8273</v>
      </c>
      <c r="P246">
        <v>77</v>
      </c>
      <c r="Q246" s="14">
        <v>42402.889027777783</v>
      </c>
    </row>
    <row r="247" spans="1:17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8272</v>
      </c>
      <c r="O247" t="s">
        <v>8273</v>
      </c>
      <c r="P247">
        <v>51.22</v>
      </c>
      <c r="Q247" s="14">
        <v>41960.119085648148</v>
      </c>
    </row>
    <row r="248" spans="1:17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8272</v>
      </c>
      <c r="O248" t="s">
        <v>8273</v>
      </c>
      <c r="P248">
        <v>68.25</v>
      </c>
      <c r="Q248" s="14">
        <v>42532.052523148144</v>
      </c>
    </row>
    <row r="249" spans="1:17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8272</v>
      </c>
      <c r="O249" t="s">
        <v>8273</v>
      </c>
      <c r="P249">
        <v>41.13</v>
      </c>
      <c r="Q249" s="14">
        <v>42088.723692129628</v>
      </c>
    </row>
    <row r="250" spans="1:17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8272</v>
      </c>
      <c r="O250" t="s">
        <v>8273</v>
      </c>
      <c r="P250">
        <v>41.41</v>
      </c>
      <c r="Q250" s="14">
        <v>41820.639189814814</v>
      </c>
    </row>
    <row r="251" spans="1:17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8272</v>
      </c>
      <c r="O251" t="s">
        <v>8273</v>
      </c>
      <c r="P251">
        <v>145.87</v>
      </c>
      <c r="Q251" s="14">
        <v>42626.7503125</v>
      </c>
    </row>
    <row r="252" spans="1:17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8272</v>
      </c>
      <c r="O252" t="s">
        <v>8273</v>
      </c>
      <c r="P252">
        <v>358.69</v>
      </c>
      <c r="Q252" s="14">
        <v>41821.205636574072</v>
      </c>
    </row>
    <row r="253" spans="1:17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8272</v>
      </c>
      <c r="O253" t="s">
        <v>8273</v>
      </c>
      <c r="P253">
        <v>50.98</v>
      </c>
      <c r="Q253" s="14">
        <v>42016.706678240742</v>
      </c>
    </row>
    <row r="254" spans="1:17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8272</v>
      </c>
      <c r="O254" t="s">
        <v>8273</v>
      </c>
      <c r="P254">
        <v>45.04</v>
      </c>
      <c r="Q254" s="14">
        <v>42011.202581018515</v>
      </c>
    </row>
    <row r="255" spans="1:17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8272</v>
      </c>
      <c r="O255" t="s">
        <v>8273</v>
      </c>
      <c r="P255">
        <v>57.92</v>
      </c>
      <c r="Q255" s="14">
        <v>42643.632858796293</v>
      </c>
    </row>
    <row r="256" spans="1:17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8272</v>
      </c>
      <c r="O256" t="s">
        <v>8273</v>
      </c>
      <c r="P256">
        <v>29.71</v>
      </c>
      <c r="Q256" s="14">
        <v>42179.898472222223</v>
      </c>
    </row>
    <row r="257" spans="1:17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8272</v>
      </c>
      <c r="O257" t="s">
        <v>8273</v>
      </c>
      <c r="P257">
        <v>55.01</v>
      </c>
      <c r="Q257" s="14">
        <v>42575.130057870367</v>
      </c>
    </row>
    <row r="258" spans="1:17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8272</v>
      </c>
      <c r="O258" t="s">
        <v>8273</v>
      </c>
      <c r="P258">
        <v>72.95</v>
      </c>
      <c r="Q258" s="14">
        <v>42420.019097222219</v>
      </c>
    </row>
    <row r="259" spans="1:17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8272</v>
      </c>
      <c r="O259" t="s">
        <v>8273</v>
      </c>
      <c r="P259">
        <v>64.47</v>
      </c>
      <c r="Q259" s="14">
        <v>42053.671666666662</v>
      </c>
    </row>
    <row r="260" spans="1:17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8272</v>
      </c>
      <c r="O260" t="s">
        <v>8273</v>
      </c>
      <c r="P260">
        <v>716.35</v>
      </c>
      <c r="Q260" s="14">
        <v>42605.765381944439</v>
      </c>
    </row>
    <row r="261" spans="1:17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8272</v>
      </c>
      <c r="O261" t="s">
        <v>8273</v>
      </c>
      <c r="P261">
        <v>50.4</v>
      </c>
      <c r="Q261" s="14">
        <v>42458.641724537039</v>
      </c>
    </row>
    <row r="262" spans="1:17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8272</v>
      </c>
      <c r="O262" t="s">
        <v>8273</v>
      </c>
      <c r="P262">
        <v>41.67</v>
      </c>
      <c r="Q262" s="14">
        <v>42529.022013888884</v>
      </c>
    </row>
    <row r="263" spans="1:17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8272</v>
      </c>
      <c r="O263" t="s">
        <v>8273</v>
      </c>
      <c r="P263">
        <v>88.74</v>
      </c>
      <c r="Q263" s="14">
        <v>41928.170497685183</v>
      </c>
    </row>
    <row r="264" spans="1:17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8272</v>
      </c>
      <c r="O264" t="s">
        <v>8273</v>
      </c>
      <c r="P264">
        <v>148.47999999999999</v>
      </c>
      <c r="Q264" s="14">
        <v>42062.834444444445</v>
      </c>
    </row>
    <row r="265" spans="1:17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8272</v>
      </c>
      <c r="O265" t="s">
        <v>8273</v>
      </c>
      <c r="P265">
        <v>52</v>
      </c>
      <c r="Q265" s="14">
        <v>41921.279976851853</v>
      </c>
    </row>
    <row r="266" spans="1:17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8272</v>
      </c>
      <c r="O266" t="s">
        <v>8273</v>
      </c>
      <c r="P266">
        <v>53.23</v>
      </c>
      <c r="Q266" s="14">
        <v>42128.736608796295</v>
      </c>
    </row>
    <row r="267" spans="1:17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8272</v>
      </c>
      <c r="O267" t="s">
        <v>8273</v>
      </c>
      <c r="P267">
        <v>39.6</v>
      </c>
      <c r="Q267" s="14">
        <v>42053.916921296302</v>
      </c>
    </row>
    <row r="268" spans="1:17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8272</v>
      </c>
      <c r="O268" t="s">
        <v>8273</v>
      </c>
      <c r="P268">
        <v>164.62</v>
      </c>
      <c r="Q268" s="14">
        <v>42171.317442129628</v>
      </c>
    </row>
    <row r="269" spans="1:17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8272</v>
      </c>
      <c r="O269" t="s">
        <v>8273</v>
      </c>
      <c r="P269">
        <v>40.29</v>
      </c>
      <c r="Q269" s="14">
        <v>41793.668761574074</v>
      </c>
    </row>
    <row r="270" spans="1:17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8272</v>
      </c>
      <c r="O270" t="s">
        <v>8273</v>
      </c>
      <c r="P270">
        <v>64.91</v>
      </c>
      <c r="Q270" s="14">
        <v>42506.760405092587</v>
      </c>
    </row>
    <row r="271" spans="1:17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8272</v>
      </c>
      <c r="O271" t="s">
        <v>8273</v>
      </c>
      <c r="P271">
        <v>55.33</v>
      </c>
      <c r="Q271" s="14">
        <v>42372.693055555559</v>
      </c>
    </row>
    <row r="272" spans="1:17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8272</v>
      </c>
      <c r="O272" t="s">
        <v>8273</v>
      </c>
      <c r="P272">
        <v>83.14</v>
      </c>
      <c r="Q272" s="14">
        <v>42126.87501157407</v>
      </c>
    </row>
    <row r="273" spans="1:17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8272</v>
      </c>
      <c r="O273" t="s">
        <v>8273</v>
      </c>
      <c r="P273">
        <v>125.38</v>
      </c>
      <c r="Q273" s="14">
        <v>42087.768055555556</v>
      </c>
    </row>
    <row r="274" spans="1:17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8272</v>
      </c>
      <c r="O274" t="s">
        <v>8273</v>
      </c>
      <c r="P274">
        <v>47.22</v>
      </c>
      <c r="Q274" s="14">
        <v>42443.802361111113</v>
      </c>
    </row>
    <row r="275" spans="1:17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8272</v>
      </c>
      <c r="O275" t="s">
        <v>8273</v>
      </c>
      <c r="P275">
        <v>79.099999999999994</v>
      </c>
      <c r="Q275" s="14">
        <v>42121.249814814815</v>
      </c>
    </row>
    <row r="276" spans="1:17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8272</v>
      </c>
      <c r="O276" t="s">
        <v>8273</v>
      </c>
      <c r="P276">
        <v>114.29</v>
      </c>
      <c r="Q276" s="14">
        <v>42268.009224537032</v>
      </c>
    </row>
    <row r="277" spans="1:17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8272</v>
      </c>
      <c r="O277" t="s">
        <v>8273</v>
      </c>
      <c r="P277">
        <v>51.72</v>
      </c>
      <c r="Q277" s="14">
        <v>41848.866157407407</v>
      </c>
    </row>
    <row r="278" spans="1:17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8272</v>
      </c>
      <c r="O278" t="s">
        <v>8273</v>
      </c>
      <c r="P278">
        <v>30.77</v>
      </c>
      <c r="Q278" s="14">
        <v>42689.214988425927</v>
      </c>
    </row>
    <row r="279" spans="1:17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8272</v>
      </c>
      <c r="O279" t="s">
        <v>8273</v>
      </c>
      <c r="P279">
        <v>47.85</v>
      </c>
      <c r="Q279" s="14">
        <v>42584.846828703703</v>
      </c>
    </row>
    <row r="280" spans="1:17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8272</v>
      </c>
      <c r="O280" t="s">
        <v>8273</v>
      </c>
      <c r="P280">
        <v>34.409999999999997</v>
      </c>
      <c r="Q280" s="14">
        <v>42511.741944444439</v>
      </c>
    </row>
    <row r="281" spans="1:17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8272</v>
      </c>
      <c r="O281" t="s">
        <v>8273</v>
      </c>
      <c r="P281">
        <v>60.29</v>
      </c>
      <c r="Q281" s="14">
        <v>42132.036168981482</v>
      </c>
    </row>
    <row r="282" spans="1:17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8272</v>
      </c>
      <c r="O282" t="s">
        <v>8273</v>
      </c>
      <c r="P282">
        <v>25.31</v>
      </c>
      <c r="Q282" s="14">
        <v>42419.91942129629</v>
      </c>
    </row>
    <row r="283" spans="1:17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8272</v>
      </c>
      <c r="O283" t="s">
        <v>8273</v>
      </c>
      <c r="P283">
        <v>136</v>
      </c>
      <c r="Q283" s="14">
        <v>42430.839398148149</v>
      </c>
    </row>
    <row r="284" spans="1:17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8272</v>
      </c>
      <c r="O284" t="s">
        <v>8273</v>
      </c>
      <c r="P284">
        <v>125</v>
      </c>
      <c r="Q284" s="14">
        <v>42297.748738425929</v>
      </c>
    </row>
    <row r="285" spans="1:17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8272</v>
      </c>
      <c r="O285" t="s">
        <v>8273</v>
      </c>
      <c r="P285">
        <v>66.510000000000005</v>
      </c>
      <c r="Q285" s="14">
        <v>41760.935706018521</v>
      </c>
    </row>
    <row r="286" spans="1:17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8272</v>
      </c>
      <c r="O286" t="s">
        <v>8273</v>
      </c>
      <c r="P286">
        <v>105</v>
      </c>
      <c r="Q286" s="14">
        <v>41829.734259259261</v>
      </c>
    </row>
    <row r="287" spans="1:17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8272</v>
      </c>
      <c r="O287" t="s">
        <v>8273</v>
      </c>
      <c r="P287">
        <v>145</v>
      </c>
      <c r="Q287" s="14">
        <v>42491.92288194444</v>
      </c>
    </row>
    <row r="288" spans="1:17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8272</v>
      </c>
      <c r="O288" t="s">
        <v>8273</v>
      </c>
      <c r="P288">
        <v>96.67</v>
      </c>
      <c r="Q288" s="14">
        <v>41950.859560185185</v>
      </c>
    </row>
    <row r="289" spans="1:17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8272</v>
      </c>
      <c r="O289" t="s">
        <v>8273</v>
      </c>
      <c r="P289">
        <v>60.33</v>
      </c>
      <c r="Q289" s="14">
        <v>41802.62090277778</v>
      </c>
    </row>
    <row r="290" spans="1:17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8272</v>
      </c>
      <c r="O290" t="s">
        <v>8273</v>
      </c>
      <c r="P290">
        <v>75.34</v>
      </c>
      <c r="Q290" s="14">
        <v>41781.096203703702</v>
      </c>
    </row>
    <row r="291" spans="1:17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8272</v>
      </c>
      <c r="O291" t="s">
        <v>8273</v>
      </c>
      <c r="P291">
        <v>55</v>
      </c>
      <c r="Q291" s="14">
        <v>42020.846666666665</v>
      </c>
    </row>
    <row r="292" spans="1:17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8272</v>
      </c>
      <c r="O292" t="s">
        <v>8273</v>
      </c>
      <c r="P292">
        <v>66.959999999999994</v>
      </c>
      <c r="Q292" s="14">
        <v>42125.772812499999</v>
      </c>
    </row>
    <row r="293" spans="1:17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8272</v>
      </c>
      <c r="O293" t="s">
        <v>8273</v>
      </c>
      <c r="P293">
        <v>227.27</v>
      </c>
      <c r="Q293" s="14">
        <v>41856.010069444441</v>
      </c>
    </row>
    <row r="294" spans="1:17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8272</v>
      </c>
      <c r="O294" t="s">
        <v>8273</v>
      </c>
      <c r="P294">
        <v>50.02</v>
      </c>
      <c r="Q294" s="14">
        <v>41893.783553240741</v>
      </c>
    </row>
    <row r="295" spans="1:17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8272</v>
      </c>
      <c r="O295" t="s">
        <v>8273</v>
      </c>
      <c r="P295">
        <v>45.62</v>
      </c>
      <c r="Q295" s="14">
        <v>41881.361342592594</v>
      </c>
    </row>
    <row r="296" spans="1:17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8272</v>
      </c>
      <c r="O296" t="s">
        <v>8273</v>
      </c>
      <c r="P296">
        <v>137.24</v>
      </c>
      <c r="Q296" s="14">
        <v>41880.76357638889</v>
      </c>
    </row>
    <row r="297" spans="1:17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8272</v>
      </c>
      <c r="O297" t="s">
        <v>8273</v>
      </c>
      <c r="P297">
        <v>75.709999999999994</v>
      </c>
      <c r="Q297" s="14">
        <v>42214.6956712963</v>
      </c>
    </row>
    <row r="298" spans="1:17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8272</v>
      </c>
      <c r="O298" t="s">
        <v>8273</v>
      </c>
      <c r="P298">
        <v>99</v>
      </c>
      <c r="Q298" s="14">
        <v>42460.335312499999</v>
      </c>
    </row>
    <row r="299" spans="1:17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8272</v>
      </c>
      <c r="O299" t="s">
        <v>8273</v>
      </c>
      <c r="P299">
        <v>81.569999999999993</v>
      </c>
      <c r="Q299" s="14">
        <v>42167.023206018523</v>
      </c>
    </row>
    <row r="300" spans="1:17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8272</v>
      </c>
      <c r="O300" t="s">
        <v>8273</v>
      </c>
      <c r="P300">
        <v>36.67</v>
      </c>
      <c r="Q300" s="14">
        <v>42177.761782407411</v>
      </c>
    </row>
    <row r="301" spans="1:17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8272</v>
      </c>
      <c r="O301" t="s">
        <v>8273</v>
      </c>
      <c r="P301">
        <v>49.23</v>
      </c>
      <c r="Q301" s="14">
        <v>42521.654328703706</v>
      </c>
    </row>
    <row r="302" spans="1:17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8272</v>
      </c>
      <c r="O302" t="s">
        <v>8273</v>
      </c>
      <c r="P302">
        <v>42.3</v>
      </c>
      <c r="Q302" s="14">
        <v>41884.599849537037</v>
      </c>
    </row>
    <row r="303" spans="1:17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8272</v>
      </c>
      <c r="O303" t="s">
        <v>8273</v>
      </c>
      <c r="P303">
        <v>78.88</v>
      </c>
      <c r="Q303" s="14">
        <v>42289.761192129634</v>
      </c>
    </row>
    <row r="304" spans="1:17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8272</v>
      </c>
      <c r="O304" t="s">
        <v>8273</v>
      </c>
      <c r="P304">
        <v>38.28</v>
      </c>
      <c r="Q304" s="14">
        <v>42243.6252662037</v>
      </c>
    </row>
    <row r="305" spans="1:17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8272</v>
      </c>
      <c r="O305" t="s">
        <v>8273</v>
      </c>
      <c r="P305">
        <v>55.23</v>
      </c>
      <c r="Q305" s="14">
        <v>42600.756041666667</v>
      </c>
    </row>
    <row r="306" spans="1:17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8272</v>
      </c>
      <c r="O306" t="s">
        <v>8273</v>
      </c>
      <c r="P306">
        <v>66.150000000000006</v>
      </c>
      <c r="Q306" s="14">
        <v>41829.599791666667</v>
      </c>
    </row>
    <row r="307" spans="1:17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8272</v>
      </c>
      <c r="O307" t="s">
        <v>8273</v>
      </c>
      <c r="P307">
        <v>104.17</v>
      </c>
      <c r="Q307" s="14">
        <v>42040.831678240742</v>
      </c>
    </row>
    <row r="308" spans="1:17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8272</v>
      </c>
      <c r="O308" t="s">
        <v>8273</v>
      </c>
      <c r="P308">
        <v>31.38</v>
      </c>
      <c r="Q308" s="14">
        <v>42075.807395833333</v>
      </c>
    </row>
    <row r="309" spans="1:17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8272</v>
      </c>
      <c r="O309" t="s">
        <v>8273</v>
      </c>
      <c r="P309">
        <v>59.21</v>
      </c>
      <c r="Q309" s="14">
        <v>42073.660694444443</v>
      </c>
    </row>
    <row r="310" spans="1:17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8272</v>
      </c>
      <c r="O310" t="s">
        <v>8273</v>
      </c>
      <c r="P310">
        <v>119.18</v>
      </c>
      <c r="Q310" s="14">
        <v>42480.078715277778</v>
      </c>
    </row>
    <row r="311" spans="1:17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8272</v>
      </c>
      <c r="O311" t="s">
        <v>8273</v>
      </c>
      <c r="P311">
        <v>164.62</v>
      </c>
      <c r="Q311" s="14">
        <v>42411.942291666666</v>
      </c>
    </row>
    <row r="312" spans="1:17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8272</v>
      </c>
      <c r="O312" t="s">
        <v>8273</v>
      </c>
      <c r="P312">
        <v>61.1</v>
      </c>
      <c r="Q312" s="14">
        <v>41753.515856481477</v>
      </c>
    </row>
    <row r="313" spans="1:17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8272</v>
      </c>
      <c r="O313" t="s">
        <v>8273</v>
      </c>
      <c r="P313">
        <v>56.2</v>
      </c>
      <c r="Q313" s="14">
        <v>42196.028703703705</v>
      </c>
    </row>
    <row r="314" spans="1:17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8272</v>
      </c>
      <c r="O314" t="s">
        <v>8273</v>
      </c>
      <c r="P314">
        <v>107</v>
      </c>
      <c r="Q314" s="14">
        <v>42016.050451388888</v>
      </c>
    </row>
    <row r="315" spans="1:17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8272</v>
      </c>
      <c r="O315" t="s">
        <v>8273</v>
      </c>
      <c r="P315">
        <v>179.28</v>
      </c>
      <c r="Q315" s="14">
        <v>41730.276747685188</v>
      </c>
    </row>
    <row r="316" spans="1:17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8272</v>
      </c>
      <c r="O316" t="s">
        <v>8273</v>
      </c>
      <c r="P316">
        <v>47.41</v>
      </c>
      <c r="Q316" s="14">
        <v>42203.680300925931</v>
      </c>
    </row>
    <row r="317" spans="1:17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8272</v>
      </c>
      <c r="O317" t="s">
        <v>8273</v>
      </c>
      <c r="P317">
        <v>97.92</v>
      </c>
      <c r="Q317" s="14">
        <v>41974.743148148147</v>
      </c>
    </row>
    <row r="318" spans="1:17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8272</v>
      </c>
      <c r="O318" t="s">
        <v>8273</v>
      </c>
      <c r="P318">
        <v>58.42</v>
      </c>
      <c r="Q318" s="14">
        <v>41869.740671296298</v>
      </c>
    </row>
    <row r="319" spans="1:17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8272</v>
      </c>
      <c r="O319" t="s">
        <v>8273</v>
      </c>
      <c r="P319">
        <v>122.54</v>
      </c>
      <c r="Q319" s="14">
        <v>41982.688611111109</v>
      </c>
    </row>
    <row r="320" spans="1:17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8272</v>
      </c>
      <c r="O320" t="s">
        <v>8273</v>
      </c>
      <c r="P320">
        <v>87.96</v>
      </c>
      <c r="Q320" s="14">
        <v>41976.331979166673</v>
      </c>
    </row>
    <row r="321" spans="1:17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8272</v>
      </c>
      <c r="O321" t="s">
        <v>8273</v>
      </c>
      <c r="P321">
        <v>136.78</v>
      </c>
      <c r="Q321" s="14">
        <v>41926.942685185182</v>
      </c>
    </row>
    <row r="322" spans="1:17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8272</v>
      </c>
      <c r="O322" t="s">
        <v>8273</v>
      </c>
      <c r="P322">
        <v>99.34</v>
      </c>
      <c r="Q322" s="14">
        <v>42561.783877314811</v>
      </c>
    </row>
    <row r="323" spans="1:17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8272</v>
      </c>
      <c r="O323" t="s">
        <v>8273</v>
      </c>
      <c r="P323">
        <v>20</v>
      </c>
      <c r="Q323" s="14">
        <v>42649.54923611111</v>
      </c>
    </row>
    <row r="324" spans="1:17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8272</v>
      </c>
      <c r="O324" t="s">
        <v>8273</v>
      </c>
      <c r="P324">
        <v>28.89</v>
      </c>
      <c r="Q324" s="14">
        <v>42093.786840277782</v>
      </c>
    </row>
    <row r="325" spans="1:17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8272</v>
      </c>
      <c r="O325" t="s">
        <v>8273</v>
      </c>
      <c r="P325">
        <v>37.96</v>
      </c>
      <c r="Q325" s="14">
        <v>42026.176180555558</v>
      </c>
    </row>
    <row r="326" spans="1:17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8272</v>
      </c>
      <c r="O326" t="s">
        <v>8273</v>
      </c>
      <c r="P326">
        <v>58.57</v>
      </c>
      <c r="Q326" s="14">
        <v>42451.095856481479</v>
      </c>
    </row>
    <row r="327" spans="1:17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8272</v>
      </c>
      <c r="O327" t="s">
        <v>8273</v>
      </c>
      <c r="P327">
        <v>135.63</v>
      </c>
      <c r="Q327" s="14">
        <v>42418.425983796296</v>
      </c>
    </row>
    <row r="328" spans="1:17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8272</v>
      </c>
      <c r="O328" t="s">
        <v>8273</v>
      </c>
      <c r="P328">
        <v>176.09</v>
      </c>
      <c r="Q328" s="14">
        <v>41964.716319444444</v>
      </c>
    </row>
    <row r="329" spans="1:17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8272</v>
      </c>
      <c r="O329" t="s">
        <v>8273</v>
      </c>
      <c r="P329">
        <v>151.97999999999999</v>
      </c>
      <c r="Q329" s="14">
        <v>42576.697569444441</v>
      </c>
    </row>
    <row r="330" spans="1:17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8272</v>
      </c>
      <c r="O330" t="s">
        <v>8273</v>
      </c>
      <c r="P330">
        <v>82.26</v>
      </c>
      <c r="Q330" s="14">
        <v>42125.647534722222</v>
      </c>
    </row>
    <row r="331" spans="1:17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8272</v>
      </c>
      <c r="O331" t="s">
        <v>8273</v>
      </c>
      <c r="P331">
        <v>68.06</v>
      </c>
      <c r="Q331" s="14">
        <v>42003.948425925926</v>
      </c>
    </row>
    <row r="332" spans="1:17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8272</v>
      </c>
      <c r="O332" t="s">
        <v>8273</v>
      </c>
      <c r="P332">
        <v>72.709999999999994</v>
      </c>
      <c r="Q332" s="14">
        <v>41988.829942129625</v>
      </c>
    </row>
    <row r="333" spans="1:17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8272</v>
      </c>
      <c r="O333" t="s">
        <v>8273</v>
      </c>
      <c r="P333">
        <v>77.19</v>
      </c>
      <c r="Q333" s="14">
        <v>41974.898599537039</v>
      </c>
    </row>
    <row r="334" spans="1:17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8272</v>
      </c>
      <c r="O334" t="s">
        <v>8273</v>
      </c>
      <c r="P334">
        <v>55.97</v>
      </c>
      <c r="Q334" s="14">
        <v>42592.066921296297</v>
      </c>
    </row>
    <row r="335" spans="1:17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8272</v>
      </c>
      <c r="O335" t="s">
        <v>8273</v>
      </c>
      <c r="P335">
        <v>49.69</v>
      </c>
      <c r="Q335" s="14">
        <v>42050.008368055554</v>
      </c>
    </row>
    <row r="336" spans="1:17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8272</v>
      </c>
      <c r="O336" t="s">
        <v>8273</v>
      </c>
      <c r="P336">
        <v>77.73</v>
      </c>
      <c r="Q336" s="14">
        <v>42417.585532407407</v>
      </c>
    </row>
    <row r="337" spans="1:17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8272</v>
      </c>
      <c r="O337" t="s">
        <v>8273</v>
      </c>
      <c r="P337">
        <v>40.78</v>
      </c>
      <c r="Q337" s="14">
        <v>41866.79886574074</v>
      </c>
    </row>
    <row r="338" spans="1:17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8272</v>
      </c>
      <c r="O338" t="s">
        <v>8273</v>
      </c>
      <c r="P338">
        <v>59.41</v>
      </c>
      <c r="Q338" s="14">
        <v>42220.79487268519</v>
      </c>
    </row>
    <row r="339" spans="1:17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8272</v>
      </c>
      <c r="O339" t="s">
        <v>8273</v>
      </c>
      <c r="P339">
        <v>3.25</v>
      </c>
      <c r="Q339" s="14">
        <v>42628.849120370374</v>
      </c>
    </row>
    <row r="340" spans="1:17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8272</v>
      </c>
      <c r="O340" t="s">
        <v>8273</v>
      </c>
      <c r="P340">
        <v>81.67</v>
      </c>
      <c r="Q340" s="14">
        <v>42447.894432870366</v>
      </c>
    </row>
    <row r="341" spans="1:17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8272</v>
      </c>
      <c r="O341" t="s">
        <v>8273</v>
      </c>
      <c r="P341">
        <v>44.91</v>
      </c>
      <c r="Q341" s="14">
        <v>42283.864351851851</v>
      </c>
    </row>
    <row r="342" spans="1:17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8272</v>
      </c>
      <c r="O342" t="s">
        <v>8273</v>
      </c>
      <c r="P342">
        <v>49.06</v>
      </c>
      <c r="Q342" s="14">
        <v>42483.015694444446</v>
      </c>
    </row>
    <row r="343" spans="1:17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8272</v>
      </c>
      <c r="O343" t="s">
        <v>8273</v>
      </c>
      <c r="P343">
        <v>62.5</v>
      </c>
      <c r="Q343" s="14">
        <v>41788.58997685185</v>
      </c>
    </row>
    <row r="344" spans="1:17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8272</v>
      </c>
      <c r="O344" t="s">
        <v>8273</v>
      </c>
      <c r="P344">
        <v>35.49</v>
      </c>
      <c r="Q344" s="14">
        <v>42144.041851851856</v>
      </c>
    </row>
    <row r="345" spans="1:17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8272</v>
      </c>
      <c r="O345" t="s">
        <v>8273</v>
      </c>
      <c r="P345">
        <v>66.47</v>
      </c>
      <c r="Q345" s="14">
        <v>42661.132245370376</v>
      </c>
    </row>
    <row r="346" spans="1:17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8272</v>
      </c>
      <c r="O346" t="s">
        <v>8273</v>
      </c>
      <c r="P346">
        <v>56.07</v>
      </c>
      <c r="Q346" s="14">
        <v>42037.938206018516</v>
      </c>
    </row>
    <row r="347" spans="1:17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8272</v>
      </c>
      <c r="O347" t="s">
        <v>8273</v>
      </c>
      <c r="P347">
        <v>47.03</v>
      </c>
      <c r="Q347" s="14">
        <v>42619.935694444444</v>
      </c>
    </row>
    <row r="348" spans="1:17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8272</v>
      </c>
      <c r="O348" t="s">
        <v>8273</v>
      </c>
      <c r="P348">
        <v>47.67</v>
      </c>
      <c r="Q348" s="14">
        <v>41877.221886574072</v>
      </c>
    </row>
    <row r="349" spans="1:17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8272</v>
      </c>
      <c r="O349" t="s">
        <v>8273</v>
      </c>
      <c r="P349">
        <v>88.24</v>
      </c>
      <c r="Q349" s="14">
        <v>41828.736921296295</v>
      </c>
    </row>
    <row r="350" spans="1:17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8272</v>
      </c>
      <c r="O350" t="s">
        <v>8273</v>
      </c>
      <c r="P350">
        <v>80.72</v>
      </c>
      <c r="Q350" s="14">
        <v>42545.774189814809</v>
      </c>
    </row>
    <row r="351" spans="1:17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8272</v>
      </c>
      <c r="O351" t="s">
        <v>8273</v>
      </c>
      <c r="P351">
        <v>68.97</v>
      </c>
      <c r="Q351" s="14">
        <v>42460.741747685184</v>
      </c>
    </row>
    <row r="352" spans="1:17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8272</v>
      </c>
      <c r="O352" t="s">
        <v>8273</v>
      </c>
      <c r="P352">
        <v>550.04</v>
      </c>
      <c r="Q352" s="14">
        <v>41887.292187500003</v>
      </c>
    </row>
    <row r="353" spans="1:17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8272</v>
      </c>
      <c r="O353" t="s">
        <v>8273</v>
      </c>
      <c r="P353">
        <v>57.78</v>
      </c>
      <c r="Q353" s="14">
        <v>41828.646319444444</v>
      </c>
    </row>
    <row r="354" spans="1:17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8272</v>
      </c>
      <c r="O354" t="s">
        <v>8273</v>
      </c>
      <c r="P354">
        <v>73.58</v>
      </c>
      <c r="Q354" s="14">
        <v>42173.803217592591</v>
      </c>
    </row>
    <row r="355" spans="1:17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8272</v>
      </c>
      <c r="O355" t="s">
        <v>8273</v>
      </c>
      <c r="P355">
        <v>75.5</v>
      </c>
      <c r="Q355" s="14">
        <v>41775.858564814815</v>
      </c>
    </row>
    <row r="356" spans="1:17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8272</v>
      </c>
      <c r="O356" t="s">
        <v>8273</v>
      </c>
      <c r="P356">
        <v>235.46</v>
      </c>
      <c r="Q356" s="14">
        <v>42055.277199074073</v>
      </c>
    </row>
    <row r="357" spans="1:17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8272</v>
      </c>
      <c r="O357" t="s">
        <v>8273</v>
      </c>
      <c r="P357">
        <v>92.5</v>
      </c>
      <c r="Q357" s="14">
        <v>42447.896666666667</v>
      </c>
    </row>
    <row r="358" spans="1:17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8272</v>
      </c>
      <c r="O358" t="s">
        <v>8273</v>
      </c>
      <c r="P358">
        <v>46.05</v>
      </c>
      <c r="Q358" s="14">
        <v>42523.248715277776</v>
      </c>
    </row>
    <row r="359" spans="1:17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8272</v>
      </c>
      <c r="O359" t="s">
        <v>8273</v>
      </c>
      <c r="P359">
        <v>31.58</v>
      </c>
      <c r="Q359" s="14">
        <v>41822.90488425926</v>
      </c>
    </row>
    <row r="360" spans="1:17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8272</v>
      </c>
      <c r="O360" t="s">
        <v>8273</v>
      </c>
      <c r="P360">
        <v>36.96</v>
      </c>
      <c r="Q360" s="14">
        <v>42185.556157407409</v>
      </c>
    </row>
    <row r="361" spans="1:17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8272</v>
      </c>
      <c r="O361" t="s">
        <v>8273</v>
      </c>
      <c r="P361">
        <v>88.25</v>
      </c>
      <c r="Q361" s="14">
        <v>41820.62809027778</v>
      </c>
    </row>
    <row r="362" spans="1:17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8272</v>
      </c>
      <c r="O362" t="s">
        <v>8273</v>
      </c>
      <c r="P362">
        <v>64.38</v>
      </c>
      <c r="Q362" s="14">
        <v>41876.815787037034</v>
      </c>
    </row>
    <row r="363" spans="1:17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8272</v>
      </c>
      <c r="O363" t="s">
        <v>8273</v>
      </c>
      <c r="P363">
        <v>62.05</v>
      </c>
      <c r="Q363" s="14">
        <v>41802.574282407404</v>
      </c>
    </row>
    <row r="364" spans="1:17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8272</v>
      </c>
      <c r="O364" t="s">
        <v>8273</v>
      </c>
      <c r="P364">
        <v>73.400000000000006</v>
      </c>
      <c r="Q364" s="14">
        <v>41786.761354166665</v>
      </c>
    </row>
    <row r="365" spans="1:17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8272</v>
      </c>
      <c r="O365" t="s">
        <v>8273</v>
      </c>
      <c r="P365">
        <v>99.5</v>
      </c>
      <c r="Q365" s="14">
        <v>42627.454097222217</v>
      </c>
    </row>
    <row r="366" spans="1:17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8272</v>
      </c>
      <c r="O366" t="s">
        <v>8273</v>
      </c>
      <c r="P366">
        <v>62.17</v>
      </c>
      <c r="Q366" s="14">
        <v>42374.651504629626</v>
      </c>
    </row>
    <row r="367" spans="1:17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8272</v>
      </c>
      <c r="O367" t="s">
        <v>8273</v>
      </c>
      <c r="P367">
        <v>62.33</v>
      </c>
      <c r="Q367" s="14">
        <v>41772.685393518521</v>
      </c>
    </row>
    <row r="368" spans="1:17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8272</v>
      </c>
      <c r="O368" t="s">
        <v>8273</v>
      </c>
      <c r="P368">
        <v>58.79</v>
      </c>
      <c r="Q368" s="14">
        <v>42633.116851851853</v>
      </c>
    </row>
    <row r="369" spans="1:17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8272</v>
      </c>
      <c r="O369" t="s">
        <v>8273</v>
      </c>
      <c r="P369">
        <v>45.35</v>
      </c>
      <c r="Q369" s="14">
        <v>42219.180393518516</v>
      </c>
    </row>
    <row r="370" spans="1:17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8272</v>
      </c>
      <c r="O370" t="s">
        <v>8273</v>
      </c>
      <c r="P370">
        <v>41.94</v>
      </c>
      <c r="Q370" s="14">
        <v>41753.593275462961</v>
      </c>
    </row>
    <row r="371" spans="1:17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8272</v>
      </c>
      <c r="O371" t="s">
        <v>8273</v>
      </c>
      <c r="P371">
        <v>59.17</v>
      </c>
      <c r="Q371" s="14">
        <v>42230.662731481483</v>
      </c>
    </row>
    <row r="372" spans="1:17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8272</v>
      </c>
      <c r="O372" t="s">
        <v>8273</v>
      </c>
      <c r="P372">
        <v>200.49</v>
      </c>
      <c r="Q372" s="14">
        <v>41787.218229166669</v>
      </c>
    </row>
    <row r="373" spans="1:17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8272</v>
      </c>
      <c r="O373" t="s">
        <v>8273</v>
      </c>
      <c r="P373">
        <v>57.26</v>
      </c>
      <c r="Q373" s="14">
        <v>42147.826840277776</v>
      </c>
    </row>
    <row r="374" spans="1:17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8272</v>
      </c>
      <c r="O374" t="s">
        <v>8273</v>
      </c>
      <c r="P374">
        <v>58.06</v>
      </c>
      <c r="Q374" s="14">
        <v>41940.598182870373</v>
      </c>
    </row>
    <row r="375" spans="1:17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8272</v>
      </c>
      <c r="O375" t="s">
        <v>8273</v>
      </c>
      <c r="P375">
        <v>186.8</v>
      </c>
      <c r="Q375" s="14">
        <v>42020.700567129628</v>
      </c>
    </row>
    <row r="376" spans="1:17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8272</v>
      </c>
      <c r="O376" t="s">
        <v>8273</v>
      </c>
      <c r="P376">
        <v>74.12</v>
      </c>
      <c r="Q376" s="14">
        <v>41891.96503472222</v>
      </c>
    </row>
    <row r="377" spans="1:17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8272</v>
      </c>
      <c r="O377" t="s">
        <v>8273</v>
      </c>
      <c r="P377">
        <v>62.67</v>
      </c>
      <c r="Q377" s="14">
        <v>42490.133877314816</v>
      </c>
    </row>
    <row r="378" spans="1:17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8272</v>
      </c>
      <c r="O378" t="s">
        <v>8273</v>
      </c>
      <c r="P378">
        <v>121.36</v>
      </c>
      <c r="Q378" s="14">
        <v>41995.870486111111</v>
      </c>
    </row>
    <row r="379" spans="1:17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8272</v>
      </c>
      <c r="O379" t="s">
        <v>8273</v>
      </c>
      <c r="P379">
        <v>40.630000000000003</v>
      </c>
      <c r="Q379" s="14">
        <v>42401.806562500002</v>
      </c>
    </row>
    <row r="380" spans="1:17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8272</v>
      </c>
      <c r="O380" t="s">
        <v>8273</v>
      </c>
      <c r="P380">
        <v>63</v>
      </c>
      <c r="Q380" s="14">
        <v>41897.602037037039</v>
      </c>
    </row>
    <row r="381" spans="1:17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8272</v>
      </c>
      <c r="O381" t="s">
        <v>8273</v>
      </c>
      <c r="P381">
        <v>33.67</v>
      </c>
      <c r="Q381" s="14">
        <v>41882.585648148146</v>
      </c>
    </row>
    <row r="382" spans="1:17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8272</v>
      </c>
      <c r="O382" t="s">
        <v>8273</v>
      </c>
      <c r="P382">
        <v>43.2</v>
      </c>
      <c r="Q382" s="14">
        <v>42556.504490740743</v>
      </c>
    </row>
    <row r="383" spans="1:17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8272</v>
      </c>
      <c r="O383" t="s">
        <v>8273</v>
      </c>
      <c r="P383">
        <v>83.57</v>
      </c>
      <c r="Q383" s="14">
        <v>41792.542986111112</v>
      </c>
    </row>
    <row r="384" spans="1:17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8272</v>
      </c>
      <c r="O384" t="s">
        <v>8273</v>
      </c>
      <c r="P384">
        <v>140</v>
      </c>
      <c r="Q384" s="14">
        <v>41879.913761574076</v>
      </c>
    </row>
    <row r="385" spans="1:17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8272</v>
      </c>
      <c r="O385" t="s">
        <v>8273</v>
      </c>
      <c r="P385">
        <v>80.87</v>
      </c>
      <c r="Q385" s="14">
        <v>42552.048356481479</v>
      </c>
    </row>
    <row r="386" spans="1:17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8272</v>
      </c>
      <c r="O386" t="s">
        <v>8273</v>
      </c>
      <c r="P386">
        <v>53.85</v>
      </c>
      <c r="Q386" s="14">
        <v>41810.142199074071</v>
      </c>
    </row>
    <row r="387" spans="1:17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8272</v>
      </c>
      <c r="O387" t="s">
        <v>8273</v>
      </c>
      <c r="P387">
        <v>67.959999999999994</v>
      </c>
      <c r="Q387" s="14">
        <v>42072.576249999998</v>
      </c>
    </row>
    <row r="388" spans="1:17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8272</v>
      </c>
      <c r="O388" t="s">
        <v>8273</v>
      </c>
      <c r="P388">
        <v>27.14</v>
      </c>
      <c r="Q388" s="14">
        <v>41779.724224537036</v>
      </c>
    </row>
    <row r="389" spans="1:17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8272</v>
      </c>
      <c r="O389" t="s">
        <v>8273</v>
      </c>
      <c r="P389">
        <v>110.87</v>
      </c>
      <c r="Q389" s="14">
        <v>42134.172071759262</v>
      </c>
    </row>
    <row r="390" spans="1:17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8272</v>
      </c>
      <c r="O390" t="s">
        <v>8273</v>
      </c>
      <c r="P390">
        <v>106.84</v>
      </c>
      <c r="Q390" s="14">
        <v>42505.738032407404</v>
      </c>
    </row>
    <row r="391" spans="1:17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8272</v>
      </c>
      <c r="O391" t="s">
        <v>8273</v>
      </c>
      <c r="P391">
        <v>105.52</v>
      </c>
      <c r="Q391" s="14">
        <v>42118.556331018524</v>
      </c>
    </row>
    <row r="392" spans="1:17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8272</v>
      </c>
      <c r="O392" t="s">
        <v>8273</v>
      </c>
      <c r="P392">
        <v>51.92</v>
      </c>
      <c r="Q392" s="14">
        <v>42360.887835648144</v>
      </c>
    </row>
    <row r="393" spans="1:17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8272</v>
      </c>
      <c r="O393" t="s">
        <v>8273</v>
      </c>
      <c r="P393">
        <v>86.23</v>
      </c>
      <c r="Q393" s="14">
        <v>42165.993125000001</v>
      </c>
    </row>
    <row r="394" spans="1:17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8272</v>
      </c>
      <c r="O394" t="s">
        <v>8273</v>
      </c>
      <c r="P394">
        <v>114.55</v>
      </c>
      <c r="Q394" s="14">
        <v>41927.936157407406</v>
      </c>
    </row>
    <row r="395" spans="1:17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8272</v>
      </c>
      <c r="O395" t="s">
        <v>8273</v>
      </c>
      <c r="P395">
        <v>62.59</v>
      </c>
      <c r="Q395" s="14">
        <v>42462.140868055561</v>
      </c>
    </row>
    <row r="396" spans="1:17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8272</v>
      </c>
      <c r="O396" t="s">
        <v>8273</v>
      </c>
      <c r="P396">
        <v>61.06</v>
      </c>
      <c r="Q396" s="14">
        <v>42632.348310185189</v>
      </c>
    </row>
    <row r="397" spans="1:17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8272</v>
      </c>
      <c r="O397" t="s">
        <v>8273</v>
      </c>
      <c r="P397">
        <v>70.23</v>
      </c>
      <c r="Q397" s="14">
        <v>42054.849050925928</v>
      </c>
    </row>
    <row r="398" spans="1:17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8272</v>
      </c>
      <c r="O398" t="s">
        <v>8273</v>
      </c>
      <c r="P398">
        <v>78.52</v>
      </c>
      <c r="Q398" s="14">
        <v>42497.275706018518</v>
      </c>
    </row>
    <row r="399" spans="1:17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8272</v>
      </c>
      <c r="O399" t="s">
        <v>8273</v>
      </c>
      <c r="P399">
        <v>61.82</v>
      </c>
      <c r="Q399" s="14">
        <v>42058.904074074075</v>
      </c>
    </row>
    <row r="400" spans="1:17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8272</v>
      </c>
      <c r="O400" t="s">
        <v>8273</v>
      </c>
      <c r="P400">
        <v>48.34</v>
      </c>
      <c r="Q400" s="14">
        <v>41807.690081018518</v>
      </c>
    </row>
    <row r="401" spans="1:17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8272</v>
      </c>
      <c r="O401" t="s">
        <v>8273</v>
      </c>
      <c r="P401">
        <v>107.25</v>
      </c>
      <c r="Q401" s="14">
        <v>42284.69694444444</v>
      </c>
    </row>
    <row r="402" spans="1:17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8272</v>
      </c>
      <c r="O402" t="s">
        <v>8273</v>
      </c>
      <c r="P402">
        <v>57</v>
      </c>
      <c r="Q402" s="14">
        <v>42045.84238425926</v>
      </c>
    </row>
    <row r="403" spans="1:17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8272</v>
      </c>
      <c r="O403" t="s">
        <v>8273</v>
      </c>
      <c r="P403">
        <v>40.92</v>
      </c>
      <c r="Q403" s="14">
        <v>42184.209537037037</v>
      </c>
    </row>
    <row r="404" spans="1:17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8272</v>
      </c>
      <c r="O404" t="s">
        <v>8273</v>
      </c>
      <c r="P404">
        <v>79.540000000000006</v>
      </c>
      <c r="Q404" s="14">
        <v>42341.180636574078</v>
      </c>
    </row>
    <row r="405" spans="1:17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8272</v>
      </c>
      <c r="O405" t="s">
        <v>8273</v>
      </c>
      <c r="P405">
        <v>64.63</v>
      </c>
      <c r="Q405" s="14">
        <v>42170.910231481481</v>
      </c>
    </row>
    <row r="406" spans="1:17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8272</v>
      </c>
      <c r="O406" t="s">
        <v>8273</v>
      </c>
      <c r="P406">
        <v>107.57</v>
      </c>
      <c r="Q406" s="14">
        <v>42151.069606481484</v>
      </c>
    </row>
    <row r="407" spans="1:17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8272</v>
      </c>
      <c r="O407" t="s">
        <v>8273</v>
      </c>
      <c r="P407">
        <v>178.57</v>
      </c>
      <c r="Q407" s="14">
        <v>41944.527627314819</v>
      </c>
    </row>
    <row r="408" spans="1:17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8272</v>
      </c>
      <c r="O408" t="s">
        <v>8273</v>
      </c>
      <c r="P408">
        <v>62.63</v>
      </c>
      <c r="Q408" s="14">
        <v>42593.865405092598</v>
      </c>
    </row>
    <row r="409" spans="1:17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8272</v>
      </c>
      <c r="O409" t="s">
        <v>8273</v>
      </c>
      <c r="P409">
        <v>75</v>
      </c>
      <c r="Q409" s="14">
        <v>42503.740868055553</v>
      </c>
    </row>
    <row r="410" spans="1:17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8272</v>
      </c>
      <c r="O410" t="s">
        <v>8273</v>
      </c>
      <c r="P410">
        <v>58.9</v>
      </c>
      <c r="Q410" s="14">
        <v>41927.848900462966</v>
      </c>
    </row>
    <row r="411" spans="1:17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8272</v>
      </c>
      <c r="O411" t="s">
        <v>8273</v>
      </c>
      <c r="P411">
        <v>139.56</v>
      </c>
      <c r="Q411" s="14">
        <v>42375.114988425921</v>
      </c>
    </row>
    <row r="412" spans="1:17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8272</v>
      </c>
      <c r="O412" t="s">
        <v>8273</v>
      </c>
      <c r="P412">
        <v>64.290000000000006</v>
      </c>
      <c r="Q412" s="14">
        <v>42553.926527777774</v>
      </c>
    </row>
    <row r="413" spans="1:17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8272</v>
      </c>
      <c r="O413" t="s">
        <v>8273</v>
      </c>
      <c r="P413">
        <v>63.28</v>
      </c>
      <c r="Q413" s="14">
        <v>42155.142638888887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R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1"/>
  <sheetViews>
    <sheetView workbookViewId="0">
      <selection sqref="A1:R251"/>
    </sheetView>
  </sheetViews>
  <sheetFormatPr defaultRowHeight="15" x14ac:dyDescent="0.25"/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" t="s">
        <v>8322</v>
      </c>
      <c r="R1" s="1" t="s">
        <v>8323</v>
      </c>
    </row>
    <row r="2" spans="1:18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8272</v>
      </c>
      <c r="O2" t="s">
        <v>8273</v>
      </c>
      <c r="P2">
        <v>0</v>
      </c>
      <c r="Q2" s="14">
        <v>42492.737847222219</v>
      </c>
    </row>
    <row r="3" spans="1:18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8272</v>
      </c>
      <c r="O3" t="s">
        <v>8273</v>
      </c>
      <c r="P3">
        <v>60.67</v>
      </c>
      <c r="Q3" s="14">
        <v>42103.016585648147</v>
      </c>
    </row>
    <row r="4" spans="1:18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8272</v>
      </c>
      <c r="O4" t="s">
        <v>8273</v>
      </c>
      <c r="P4">
        <v>0</v>
      </c>
      <c r="Q4" s="14">
        <v>42108.692060185189</v>
      </c>
    </row>
    <row r="5" spans="1:18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8272</v>
      </c>
      <c r="O5" t="s">
        <v>8273</v>
      </c>
      <c r="P5">
        <v>0</v>
      </c>
      <c r="Q5" s="14">
        <v>42453.806307870371</v>
      </c>
    </row>
    <row r="6" spans="1:18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8272</v>
      </c>
      <c r="O6" t="s">
        <v>8273</v>
      </c>
      <c r="P6">
        <v>23.33</v>
      </c>
      <c r="Q6" s="14">
        <v>42123.648831018523</v>
      </c>
    </row>
    <row r="7" spans="1:18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8272</v>
      </c>
      <c r="O7" t="s">
        <v>8273</v>
      </c>
      <c r="P7">
        <v>23.92</v>
      </c>
      <c r="Q7" s="14">
        <v>41858.007071759261</v>
      </c>
    </row>
    <row r="8" spans="1:18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8272</v>
      </c>
      <c r="O8" t="s">
        <v>8273</v>
      </c>
      <c r="P8">
        <v>15.83</v>
      </c>
      <c r="Q8" s="14">
        <v>41781.045173611114</v>
      </c>
    </row>
    <row r="9" spans="1:18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8272</v>
      </c>
      <c r="O9" t="s">
        <v>8273</v>
      </c>
      <c r="P9">
        <v>60</v>
      </c>
      <c r="Q9" s="14">
        <v>42370.007766203707</v>
      </c>
    </row>
    <row r="10" spans="1:18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8272</v>
      </c>
      <c r="O10" t="s">
        <v>8273</v>
      </c>
      <c r="P10">
        <v>24.33</v>
      </c>
      <c r="Q10" s="14">
        <v>42165.037581018521</v>
      </c>
    </row>
    <row r="11" spans="1:18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8272</v>
      </c>
      <c r="O11" t="s">
        <v>8273</v>
      </c>
      <c r="P11">
        <v>29.56</v>
      </c>
      <c r="Q11" s="14">
        <v>42480.800648148142</v>
      </c>
    </row>
    <row r="12" spans="1:18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8272</v>
      </c>
      <c r="O12" t="s">
        <v>8273</v>
      </c>
      <c r="P12">
        <v>18.329999999999998</v>
      </c>
      <c r="Q12" s="14">
        <v>41784.789687500001</v>
      </c>
    </row>
    <row r="13" spans="1:18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8272</v>
      </c>
      <c r="O13" t="s">
        <v>8273</v>
      </c>
      <c r="P13">
        <v>20</v>
      </c>
      <c r="Q13" s="14">
        <v>41831.675034722226</v>
      </c>
    </row>
    <row r="14" spans="1:18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8272</v>
      </c>
      <c r="O14" t="s">
        <v>8273</v>
      </c>
      <c r="P14">
        <v>0</v>
      </c>
      <c r="Q14" s="14">
        <v>41950.114108796297</v>
      </c>
    </row>
    <row r="15" spans="1:18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8272</v>
      </c>
      <c r="O15" t="s">
        <v>8273</v>
      </c>
      <c r="P15">
        <v>22.5</v>
      </c>
      <c r="Q15" s="14">
        <v>42627.955104166671</v>
      </c>
    </row>
    <row r="16" spans="1:18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8272</v>
      </c>
      <c r="O16" t="s">
        <v>8273</v>
      </c>
      <c r="P16">
        <v>50.4</v>
      </c>
      <c r="Q16" s="14">
        <v>42531.195277777777</v>
      </c>
    </row>
    <row r="17" spans="1:17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8272</v>
      </c>
      <c r="O17" t="s">
        <v>8273</v>
      </c>
      <c r="P17">
        <v>105.03</v>
      </c>
      <c r="Q17" s="14">
        <v>42618.827013888891</v>
      </c>
    </row>
    <row r="18" spans="1:17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8272</v>
      </c>
      <c r="O18" t="s">
        <v>8273</v>
      </c>
      <c r="P18">
        <v>35.4</v>
      </c>
      <c r="Q18" s="14">
        <v>42540.593530092592</v>
      </c>
    </row>
    <row r="19" spans="1:17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8272</v>
      </c>
      <c r="O19" t="s">
        <v>8273</v>
      </c>
      <c r="P19">
        <v>83.33</v>
      </c>
      <c r="Q19" s="14">
        <v>41746.189409722225</v>
      </c>
    </row>
    <row r="20" spans="1:17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8272</v>
      </c>
      <c r="O20" t="s">
        <v>8273</v>
      </c>
      <c r="P20">
        <v>35.92</v>
      </c>
      <c r="Q20" s="14">
        <v>41974.738576388889</v>
      </c>
    </row>
    <row r="21" spans="1:17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8272</v>
      </c>
      <c r="O21" t="s">
        <v>8273</v>
      </c>
      <c r="P21">
        <v>0</v>
      </c>
      <c r="Q21" s="14">
        <v>42115.11618055556</v>
      </c>
    </row>
    <row r="22" spans="1:17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8272</v>
      </c>
      <c r="O22" t="s">
        <v>8273</v>
      </c>
      <c r="P22">
        <v>119.13</v>
      </c>
      <c r="Q22" s="14">
        <v>42002.817488425921</v>
      </c>
    </row>
    <row r="23" spans="1:17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8272</v>
      </c>
      <c r="O23" t="s">
        <v>8273</v>
      </c>
      <c r="P23">
        <v>90.33</v>
      </c>
      <c r="Q23" s="14">
        <v>42722.84474537037</v>
      </c>
    </row>
    <row r="24" spans="1:17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8272</v>
      </c>
      <c r="O24" t="s">
        <v>8273</v>
      </c>
      <c r="P24">
        <v>2.33</v>
      </c>
      <c r="Q24" s="14">
        <v>42465.128391203703</v>
      </c>
    </row>
    <row r="25" spans="1:17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8272</v>
      </c>
      <c r="O25" t="s">
        <v>8273</v>
      </c>
      <c r="P25">
        <v>0</v>
      </c>
      <c r="Q25" s="14">
        <v>42171.743969907402</v>
      </c>
    </row>
    <row r="26" spans="1:17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8272</v>
      </c>
      <c r="O26" t="s">
        <v>8273</v>
      </c>
      <c r="P26">
        <v>108.33</v>
      </c>
      <c r="Q26" s="14">
        <v>42672.955138888887</v>
      </c>
    </row>
    <row r="27" spans="1:17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8272</v>
      </c>
      <c r="O27" t="s">
        <v>8273</v>
      </c>
      <c r="P27">
        <v>29</v>
      </c>
      <c r="Q27" s="14">
        <v>42359.725243055553</v>
      </c>
    </row>
    <row r="28" spans="1:17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8272</v>
      </c>
      <c r="O28" t="s">
        <v>8273</v>
      </c>
      <c r="P28">
        <v>96.55</v>
      </c>
      <c r="Q28" s="14">
        <v>42192.905694444446</v>
      </c>
    </row>
    <row r="29" spans="1:17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8272</v>
      </c>
      <c r="O29" t="s">
        <v>8273</v>
      </c>
      <c r="P29">
        <v>0</v>
      </c>
      <c r="Q29" s="14">
        <v>41916.597638888888</v>
      </c>
    </row>
    <row r="30" spans="1:17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8272</v>
      </c>
      <c r="O30" t="s">
        <v>8273</v>
      </c>
      <c r="P30">
        <v>63</v>
      </c>
      <c r="Q30" s="14">
        <v>42461.596273148149</v>
      </c>
    </row>
    <row r="31" spans="1:17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8272</v>
      </c>
      <c r="O31" t="s">
        <v>8273</v>
      </c>
      <c r="P31">
        <v>381.6</v>
      </c>
      <c r="Q31" s="14">
        <v>42370.90320601852</v>
      </c>
    </row>
    <row r="32" spans="1:17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8272</v>
      </c>
      <c r="O32" t="s">
        <v>8273</v>
      </c>
      <c r="P32">
        <v>46.25</v>
      </c>
      <c r="Q32" s="14">
        <v>41948.727256944447</v>
      </c>
    </row>
    <row r="33" spans="1:17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8272</v>
      </c>
      <c r="O33" t="s">
        <v>8273</v>
      </c>
      <c r="P33">
        <v>26</v>
      </c>
      <c r="Q33" s="14">
        <v>42047.07640046296</v>
      </c>
    </row>
    <row r="34" spans="1:17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8272</v>
      </c>
      <c r="O34" t="s">
        <v>8273</v>
      </c>
      <c r="P34">
        <v>10</v>
      </c>
      <c r="Q34" s="14">
        <v>42261.632916666669</v>
      </c>
    </row>
    <row r="35" spans="1:17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8272</v>
      </c>
      <c r="O35" t="s">
        <v>8273</v>
      </c>
      <c r="P35">
        <v>5</v>
      </c>
      <c r="Q35" s="14">
        <v>41985.427361111113</v>
      </c>
    </row>
    <row r="36" spans="1:17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8272</v>
      </c>
      <c r="O36" t="s">
        <v>8273</v>
      </c>
      <c r="P36">
        <v>0</v>
      </c>
      <c r="Q36" s="14">
        <v>41922.535185185188</v>
      </c>
    </row>
    <row r="37" spans="1:17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8272</v>
      </c>
      <c r="O37" t="s">
        <v>8273</v>
      </c>
      <c r="P37">
        <v>81.569999999999993</v>
      </c>
      <c r="Q37" s="14">
        <v>41850.863252314812</v>
      </c>
    </row>
    <row r="38" spans="1:17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8272</v>
      </c>
      <c r="O38" t="s">
        <v>8273</v>
      </c>
      <c r="P38">
        <v>7</v>
      </c>
      <c r="Q38" s="14">
        <v>41831.742962962962</v>
      </c>
    </row>
    <row r="39" spans="1:17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8272</v>
      </c>
      <c r="O39" t="s">
        <v>8273</v>
      </c>
      <c r="P39">
        <v>27.3</v>
      </c>
      <c r="Q39" s="14">
        <v>42415.883425925931</v>
      </c>
    </row>
    <row r="40" spans="1:17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8272</v>
      </c>
      <c r="O40" t="s">
        <v>8273</v>
      </c>
      <c r="P40">
        <v>29.41</v>
      </c>
      <c r="Q40" s="14">
        <v>41869.714166666665</v>
      </c>
    </row>
    <row r="41" spans="1:17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8272</v>
      </c>
      <c r="O41" t="s">
        <v>8273</v>
      </c>
      <c r="P41">
        <v>12.5</v>
      </c>
      <c r="Q41" s="14">
        <v>41953.773090277777</v>
      </c>
    </row>
    <row r="42" spans="1:17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8272</v>
      </c>
      <c r="O42" t="s">
        <v>8273</v>
      </c>
      <c r="P42">
        <v>0</v>
      </c>
      <c r="Q42" s="14">
        <v>42037.986284722225</v>
      </c>
    </row>
    <row r="43" spans="1:17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8272</v>
      </c>
      <c r="O43" t="s">
        <v>8273</v>
      </c>
      <c r="P43">
        <v>5.75</v>
      </c>
      <c r="Q43" s="14">
        <v>41811.555462962962</v>
      </c>
    </row>
    <row r="44" spans="1:17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8272</v>
      </c>
      <c r="O44" t="s">
        <v>8273</v>
      </c>
      <c r="P44">
        <v>52.08</v>
      </c>
      <c r="Q44" s="14">
        <v>42701.908807870372</v>
      </c>
    </row>
    <row r="45" spans="1:17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8272</v>
      </c>
      <c r="O45" t="s">
        <v>8273</v>
      </c>
      <c r="P45">
        <v>183.33</v>
      </c>
      <c r="Q45" s="14">
        <v>42258.646504629629</v>
      </c>
    </row>
    <row r="46" spans="1:17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8272</v>
      </c>
      <c r="O46" t="s">
        <v>8273</v>
      </c>
      <c r="P46">
        <v>26.33</v>
      </c>
      <c r="Q46" s="14">
        <v>42278.664965277778</v>
      </c>
    </row>
    <row r="47" spans="1:17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8272</v>
      </c>
      <c r="O47" t="s">
        <v>8273</v>
      </c>
      <c r="P47">
        <v>0</v>
      </c>
      <c r="Q47" s="14">
        <v>42515.078217592592</v>
      </c>
    </row>
    <row r="48" spans="1:17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8272</v>
      </c>
      <c r="O48" t="s">
        <v>8273</v>
      </c>
      <c r="P48">
        <v>486.43</v>
      </c>
      <c r="Q48" s="14">
        <v>41830.234166666669</v>
      </c>
    </row>
    <row r="49" spans="1:17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8272</v>
      </c>
      <c r="O49" t="s">
        <v>8273</v>
      </c>
      <c r="P49">
        <v>3</v>
      </c>
      <c r="Q49" s="14">
        <v>41982.904386574075</v>
      </c>
    </row>
    <row r="50" spans="1:17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8272</v>
      </c>
      <c r="O50" t="s">
        <v>8273</v>
      </c>
      <c r="P50">
        <v>25</v>
      </c>
      <c r="Q50" s="14">
        <v>42210.439768518518</v>
      </c>
    </row>
    <row r="51" spans="1:17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8272</v>
      </c>
      <c r="O51" t="s">
        <v>8273</v>
      </c>
      <c r="P51">
        <v>9.75</v>
      </c>
      <c r="Q51" s="14">
        <v>42196.166874999995</v>
      </c>
    </row>
    <row r="52" spans="1:17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8272</v>
      </c>
      <c r="O52" t="s">
        <v>8273</v>
      </c>
      <c r="P52">
        <v>36.590000000000003</v>
      </c>
      <c r="Q52" s="14">
        <v>42606.056863425925</v>
      </c>
    </row>
    <row r="53" spans="1:17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8272</v>
      </c>
      <c r="O53" t="s">
        <v>8273</v>
      </c>
      <c r="P53">
        <v>80.709999999999994</v>
      </c>
      <c r="Q53" s="14">
        <v>42199.648912037039</v>
      </c>
    </row>
    <row r="54" spans="1:17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8272</v>
      </c>
      <c r="O54" t="s">
        <v>8273</v>
      </c>
      <c r="P54">
        <v>1</v>
      </c>
      <c r="Q54" s="14">
        <v>42444.877743055549</v>
      </c>
    </row>
    <row r="55" spans="1:17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8272</v>
      </c>
      <c r="O55" t="s">
        <v>8273</v>
      </c>
      <c r="P55">
        <v>52.8</v>
      </c>
      <c r="Q55" s="14">
        <v>42499.731701388882</v>
      </c>
    </row>
    <row r="56" spans="1:17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8272</v>
      </c>
      <c r="O56" t="s">
        <v>8273</v>
      </c>
      <c r="P56">
        <v>20</v>
      </c>
      <c r="Q56" s="14">
        <v>41929.266215277778</v>
      </c>
    </row>
    <row r="57" spans="1:17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8272</v>
      </c>
      <c r="O57" t="s">
        <v>8273</v>
      </c>
      <c r="P57">
        <v>46.93</v>
      </c>
      <c r="Q57" s="14">
        <v>42142.768819444449</v>
      </c>
    </row>
    <row r="58" spans="1:17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8272</v>
      </c>
      <c r="O58" t="s">
        <v>8273</v>
      </c>
      <c r="P58">
        <v>78.08</v>
      </c>
      <c r="Q58" s="14">
        <v>42354.131643518514</v>
      </c>
    </row>
    <row r="59" spans="1:17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8272</v>
      </c>
      <c r="O59" t="s">
        <v>8273</v>
      </c>
      <c r="P59">
        <v>1</v>
      </c>
      <c r="Q59" s="14">
        <v>41828.922905092593</v>
      </c>
    </row>
    <row r="60" spans="1:17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8272</v>
      </c>
      <c r="O60" t="s">
        <v>8273</v>
      </c>
      <c r="P60">
        <v>48.56</v>
      </c>
      <c r="Q60" s="14">
        <v>42245.234340277777</v>
      </c>
    </row>
    <row r="61" spans="1:17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8272</v>
      </c>
      <c r="O61" t="s">
        <v>8273</v>
      </c>
      <c r="P61">
        <v>68.099999999999994</v>
      </c>
      <c r="Q61" s="14">
        <v>42278.629710648151</v>
      </c>
    </row>
    <row r="62" spans="1:17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8272</v>
      </c>
      <c r="O62" t="s">
        <v>8273</v>
      </c>
      <c r="P62">
        <v>8.5</v>
      </c>
      <c r="Q62" s="14">
        <v>41826.61954861111</v>
      </c>
    </row>
    <row r="63" spans="1:17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8272</v>
      </c>
      <c r="O63" t="s">
        <v>8273</v>
      </c>
      <c r="P63">
        <v>60.06</v>
      </c>
      <c r="Q63" s="14">
        <v>42205.171018518522</v>
      </c>
    </row>
    <row r="64" spans="1:17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8272</v>
      </c>
      <c r="O64" t="s">
        <v>8273</v>
      </c>
      <c r="P64">
        <v>72.400000000000006</v>
      </c>
      <c r="Q64" s="14">
        <v>42041.205000000002</v>
      </c>
    </row>
    <row r="65" spans="1:17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8272</v>
      </c>
      <c r="O65" t="s">
        <v>8273</v>
      </c>
      <c r="P65">
        <v>100</v>
      </c>
      <c r="Q65" s="14">
        <v>42203.677766203706</v>
      </c>
    </row>
    <row r="66" spans="1:17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8272</v>
      </c>
      <c r="O66" t="s">
        <v>8273</v>
      </c>
      <c r="P66">
        <v>51.67</v>
      </c>
      <c r="Q66" s="14">
        <v>41983.752847222218</v>
      </c>
    </row>
    <row r="67" spans="1:17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8272</v>
      </c>
      <c r="O67" t="s">
        <v>8273</v>
      </c>
      <c r="P67">
        <v>0</v>
      </c>
      <c r="Q67" s="14">
        <v>42103.024398148147</v>
      </c>
    </row>
    <row r="68" spans="1:17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8272</v>
      </c>
      <c r="O68" t="s">
        <v>8273</v>
      </c>
      <c r="P68">
        <v>61</v>
      </c>
      <c r="Q68" s="14">
        <v>42089.901574074072</v>
      </c>
    </row>
    <row r="69" spans="1:17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8272</v>
      </c>
      <c r="O69" t="s">
        <v>8273</v>
      </c>
      <c r="P69">
        <v>37.5</v>
      </c>
      <c r="Q69" s="14">
        <v>42297.691006944442</v>
      </c>
    </row>
    <row r="70" spans="1:17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8272</v>
      </c>
      <c r="O70" t="s">
        <v>8273</v>
      </c>
      <c r="P70">
        <v>25.57</v>
      </c>
      <c r="Q70" s="14">
        <v>41833.089756944442</v>
      </c>
    </row>
    <row r="71" spans="1:17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8272</v>
      </c>
      <c r="O71" t="s">
        <v>8273</v>
      </c>
      <c r="P71">
        <v>0</v>
      </c>
      <c r="Q71" s="14">
        <v>42325.920717592591</v>
      </c>
    </row>
    <row r="72" spans="1:17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8272</v>
      </c>
      <c r="O72" t="s">
        <v>8273</v>
      </c>
      <c r="P72">
        <v>25</v>
      </c>
      <c r="Q72" s="14">
        <v>41858.214629629627</v>
      </c>
    </row>
    <row r="73" spans="1:17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8272</v>
      </c>
      <c r="O73" t="s">
        <v>8273</v>
      </c>
      <c r="P73">
        <v>0</v>
      </c>
      <c r="Q73" s="14">
        <v>41793.710231481484</v>
      </c>
    </row>
    <row r="74" spans="1:17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8272</v>
      </c>
      <c r="O74" t="s">
        <v>8273</v>
      </c>
      <c r="P74">
        <v>0</v>
      </c>
      <c r="Q74" s="14">
        <v>41793.814259259263</v>
      </c>
    </row>
    <row r="75" spans="1:17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8272</v>
      </c>
      <c r="O75" t="s">
        <v>8273</v>
      </c>
      <c r="P75">
        <v>10</v>
      </c>
      <c r="Q75" s="14">
        <v>41831.697939814818</v>
      </c>
    </row>
    <row r="76" spans="1:17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8272</v>
      </c>
      <c r="O76" t="s">
        <v>8273</v>
      </c>
      <c r="P76">
        <v>202</v>
      </c>
      <c r="Q76" s="14">
        <v>42621.389340277776</v>
      </c>
    </row>
    <row r="77" spans="1:17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8272</v>
      </c>
      <c r="O77" t="s">
        <v>8273</v>
      </c>
      <c r="P77">
        <v>25.65</v>
      </c>
      <c r="Q77" s="14">
        <v>41780.785729166666</v>
      </c>
    </row>
    <row r="78" spans="1:17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8272</v>
      </c>
      <c r="O78" t="s">
        <v>8273</v>
      </c>
      <c r="P78">
        <v>56.05</v>
      </c>
      <c r="Q78" s="14">
        <v>41766.072500000002</v>
      </c>
    </row>
    <row r="79" spans="1:17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8272</v>
      </c>
      <c r="O79" t="s">
        <v>8273</v>
      </c>
      <c r="P79">
        <v>81.319999999999993</v>
      </c>
      <c r="Q79" s="14">
        <v>41766.617291666669</v>
      </c>
    </row>
    <row r="80" spans="1:17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8272</v>
      </c>
      <c r="O80" t="s">
        <v>8273</v>
      </c>
      <c r="P80">
        <v>70.17</v>
      </c>
      <c r="Q80" s="14">
        <v>42248.627013888887</v>
      </c>
    </row>
    <row r="81" spans="1:17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8272</v>
      </c>
      <c r="O81" t="s">
        <v>8273</v>
      </c>
      <c r="P81">
        <v>23.63</v>
      </c>
      <c r="Q81" s="14">
        <v>41885.221550925926</v>
      </c>
    </row>
    <row r="82" spans="1:17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8272</v>
      </c>
      <c r="O82" t="s">
        <v>8273</v>
      </c>
      <c r="P82">
        <v>188.56</v>
      </c>
      <c r="Q82" s="14">
        <v>42159.224432870367</v>
      </c>
    </row>
    <row r="83" spans="1:17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8272</v>
      </c>
      <c r="O83" t="s">
        <v>8273</v>
      </c>
      <c r="P83">
        <v>49.51</v>
      </c>
      <c r="Q83" s="14">
        <v>42265.817002314812</v>
      </c>
    </row>
    <row r="84" spans="1:17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8272</v>
      </c>
      <c r="O84" t="s">
        <v>8273</v>
      </c>
      <c r="P84">
        <v>9.5</v>
      </c>
      <c r="Q84" s="14">
        <v>41975.124340277776</v>
      </c>
    </row>
    <row r="85" spans="1:17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8272</v>
      </c>
      <c r="O85" t="s">
        <v>8273</v>
      </c>
      <c r="P85">
        <v>10</v>
      </c>
      <c r="Q85" s="14">
        <v>42065.190694444449</v>
      </c>
    </row>
    <row r="86" spans="1:17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8272</v>
      </c>
      <c r="O86" t="s">
        <v>8273</v>
      </c>
      <c r="P86">
        <v>13</v>
      </c>
      <c r="Q86" s="14">
        <v>41848.84002314815</v>
      </c>
    </row>
    <row r="87" spans="1:17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8272</v>
      </c>
      <c r="O87" t="s">
        <v>8273</v>
      </c>
      <c r="P87">
        <v>89.4</v>
      </c>
      <c r="Q87" s="14">
        <v>42103.884930555556</v>
      </c>
    </row>
    <row r="88" spans="1:17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8272</v>
      </c>
      <c r="O88" t="s">
        <v>8273</v>
      </c>
      <c r="P88">
        <v>25</v>
      </c>
      <c r="Q88" s="14">
        <v>42059.970729166671</v>
      </c>
    </row>
    <row r="89" spans="1:17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8272</v>
      </c>
      <c r="O89" t="s">
        <v>8273</v>
      </c>
      <c r="P89">
        <v>1</v>
      </c>
      <c r="Q89" s="14">
        <v>42041.743090277778</v>
      </c>
    </row>
    <row r="90" spans="1:17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8272</v>
      </c>
      <c r="O90" t="s">
        <v>8273</v>
      </c>
      <c r="P90">
        <v>65</v>
      </c>
      <c r="Q90" s="14">
        <v>41829.73715277778</v>
      </c>
    </row>
    <row r="91" spans="1:17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8272</v>
      </c>
      <c r="O91" t="s">
        <v>8273</v>
      </c>
      <c r="P91">
        <v>1</v>
      </c>
      <c r="Q91" s="14">
        <v>41789.893599537041</v>
      </c>
    </row>
    <row r="92" spans="1:17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8272</v>
      </c>
      <c r="O92" t="s">
        <v>8273</v>
      </c>
      <c r="P92">
        <v>81.540000000000006</v>
      </c>
      <c r="Q92" s="14">
        <v>41833.660995370366</v>
      </c>
    </row>
    <row r="93" spans="1:17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8272</v>
      </c>
      <c r="O93" t="s">
        <v>8273</v>
      </c>
      <c r="P93">
        <v>100</v>
      </c>
      <c r="Q93" s="14">
        <v>41914.590011574073</v>
      </c>
    </row>
    <row r="94" spans="1:17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8272</v>
      </c>
      <c r="O94" t="s">
        <v>8273</v>
      </c>
      <c r="P94">
        <v>1</v>
      </c>
      <c r="Q94" s="14">
        <v>42611.261064814811</v>
      </c>
    </row>
    <row r="95" spans="1:17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8272</v>
      </c>
      <c r="O95" t="s">
        <v>8273</v>
      </c>
      <c r="P95">
        <v>0</v>
      </c>
      <c r="Q95" s="14">
        <v>42253.633159722223</v>
      </c>
    </row>
    <row r="96" spans="1:17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8272</v>
      </c>
      <c r="O96" t="s">
        <v>8273</v>
      </c>
      <c r="P96">
        <v>20</v>
      </c>
      <c r="Q96" s="14">
        <v>42295.891828703709</v>
      </c>
    </row>
    <row r="97" spans="1:17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8272</v>
      </c>
      <c r="O97" t="s">
        <v>8273</v>
      </c>
      <c r="P97">
        <v>5.5</v>
      </c>
      <c r="Q97" s="14">
        <v>42402.947002314817</v>
      </c>
    </row>
    <row r="98" spans="1:17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8272</v>
      </c>
      <c r="O98" t="s">
        <v>8273</v>
      </c>
      <c r="P98">
        <v>50.2</v>
      </c>
      <c r="Q98" s="14">
        <v>42509.814108796301</v>
      </c>
    </row>
    <row r="99" spans="1:17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8272</v>
      </c>
      <c r="O99" t="s">
        <v>8273</v>
      </c>
      <c r="P99">
        <v>13.11</v>
      </c>
      <c r="Q99" s="14">
        <v>41977.004976851851</v>
      </c>
    </row>
    <row r="100" spans="1:17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8272</v>
      </c>
      <c r="O100" t="s">
        <v>8273</v>
      </c>
      <c r="P100">
        <v>315.5</v>
      </c>
      <c r="Q100" s="14">
        <v>42171.758611111116</v>
      </c>
    </row>
    <row r="101" spans="1:17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8272</v>
      </c>
      <c r="O101" t="s">
        <v>8273</v>
      </c>
      <c r="P101">
        <v>37.14</v>
      </c>
      <c r="Q101" s="14">
        <v>42056.1324537037</v>
      </c>
    </row>
    <row r="102" spans="1:17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8272</v>
      </c>
      <c r="O102" t="s">
        <v>8273</v>
      </c>
      <c r="P102">
        <v>0</v>
      </c>
      <c r="Q102" s="14">
        <v>41867.652280092596</v>
      </c>
    </row>
    <row r="103" spans="1:17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8272</v>
      </c>
      <c r="O103" t="s">
        <v>8273</v>
      </c>
      <c r="P103">
        <v>128.27000000000001</v>
      </c>
      <c r="Q103" s="14">
        <v>41779.657870370371</v>
      </c>
    </row>
    <row r="104" spans="1:17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8272</v>
      </c>
      <c r="O104" t="s">
        <v>8273</v>
      </c>
      <c r="P104">
        <v>47.27</v>
      </c>
      <c r="Q104" s="14">
        <v>42679.958472222221</v>
      </c>
    </row>
    <row r="105" spans="1:17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8272</v>
      </c>
      <c r="O105" t="s">
        <v>8273</v>
      </c>
      <c r="P105">
        <v>50</v>
      </c>
      <c r="Q105" s="14">
        <v>42032.250208333338</v>
      </c>
    </row>
    <row r="106" spans="1:17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8272</v>
      </c>
      <c r="O106" t="s">
        <v>8273</v>
      </c>
      <c r="P106">
        <v>42.5</v>
      </c>
      <c r="Q106" s="14">
        <v>41793.191875000004</v>
      </c>
    </row>
    <row r="107" spans="1:17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8272</v>
      </c>
      <c r="O107" t="s">
        <v>8273</v>
      </c>
      <c r="P107">
        <v>62.5</v>
      </c>
      <c r="Q107" s="14">
        <v>41843.775011574071</v>
      </c>
    </row>
    <row r="108" spans="1:17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8272</v>
      </c>
      <c r="O108" t="s">
        <v>8273</v>
      </c>
      <c r="P108">
        <v>27</v>
      </c>
      <c r="Q108" s="14">
        <v>42136.092488425929</v>
      </c>
    </row>
    <row r="109" spans="1:17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8272</v>
      </c>
      <c r="O109" t="s">
        <v>8273</v>
      </c>
      <c r="P109">
        <v>25</v>
      </c>
      <c r="Q109" s="14">
        <v>42317.826377314821</v>
      </c>
    </row>
    <row r="110" spans="1:17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8272</v>
      </c>
      <c r="O110" t="s">
        <v>8273</v>
      </c>
      <c r="P110">
        <v>0</v>
      </c>
      <c r="Q110" s="14">
        <v>42186.01116898148</v>
      </c>
    </row>
    <row r="111" spans="1:17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8272</v>
      </c>
      <c r="O111" t="s">
        <v>8273</v>
      </c>
      <c r="P111">
        <v>1.5</v>
      </c>
      <c r="Q111" s="14">
        <v>42095.229166666672</v>
      </c>
    </row>
    <row r="112" spans="1:17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8272</v>
      </c>
      <c r="O112" t="s">
        <v>8273</v>
      </c>
      <c r="P112">
        <v>38.25</v>
      </c>
      <c r="Q112" s="14">
        <v>41906.819513888891</v>
      </c>
    </row>
    <row r="113" spans="1:17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8272</v>
      </c>
      <c r="O113" t="s">
        <v>8273</v>
      </c>
      <c r="P113">
        <v>16.25</v>
      </c>
      <c r="Q113" s="14">
        <v>41834.135370370372</v>
      </c>
    </row>
    <row r="114" spans="1:17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8272</v>
      </c>
      <c r="O114" t="s">
        <v>8273</v>
      </c>
      <c r="P114">
        <v>33.75</v>
      </c>
      <c r="Q114" s="14">
        <v>41863.359282407408</v>
      </c>
    </row>
    <row r="115" spans="1:17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8272</v>
      </c>
      <c r="O115" t="s">
        <v>8273</v>
      </c>
      <c r="P115">
        <v>61.67</v>
      </c>
      <c r="Q115" s="14">
        <v>42224.756909722222</v>
      </c>
    </row>
    <row r="116" spans="1:17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8272</v>
      </c>
      <c r="O116" t="s">
        <v>8273</v>
      </c>
      <c r="P116">
        <v>83.14</v>
      </c>
      <c r="Q116" s="14">
        <v>41939.8122337963</v>
      </c>
    </row>
    <row r="117" spans="1:17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8272</v>
      </c>
      <c r="O117" t="s">
        <v>8273</v>
      </c>
      <c r="P117">
        <v>1</v>
      </c>
      <c r="Q117" s="14">
        <v>42059.270023148143</v>
      </c>
    </row>
    <row r="118" spans="1:17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8272</v>
      </c>
      <c r="O118" t="s">
        <v>8273</v>
      </c>
      <c r="P118">
        <v>142.86000000000001</v>
      </c>
      <c r="Q118" s="14">
        <v>42308.211215277777</v>
      </c>
    </row>
    <row r="119" spans="1:17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8272</v>
      </c>
      <c r="O119" t="s">
        <v>8273</v>
      </c>
      <c r="P119">
        <v>10.17</v>
      </c>
      <c r="Q119" s="14">
        <v>42020.768634259264</v>
      </c>
    </row>
    <row r="120" spans="1:17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8272</v>
      </c>
      <c r="O120" t="s">
        <v>8273</v>
      </c>
      <c r="P120">
        <v>57.25</v>
      </c>
      <c r="Q120" s="14">
        <v>41786.959745370368</v>
      </c>
    </row>
    <row r="121" spans="1:17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8272</v>
      </c>
      <c r="O121" t="s">
        <v>8273</v>
      </c>
      <c r="P121">
        <v>5</v>
      </c>
      <c r="Q121" s="14">
        <v>41820.870821759258</v>
      </c>
    </row>
    <row r="122" spans="1:17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8272</v>
      </c>
      <c r="O122" t="s">
        <v>8273</v>
      </c>
      <c r="P122">
        <v>93</v>
      </c>
      <c r="Q122" s="14">
        <v>42265.683182870373</v>
      </c>
    </row>
    <row r="123" spans="1:17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8272</v>
      </c>
      <c r="O123" t="s">
        <v>8273</v>
      </c>
      <c r="P123">
        <v>32.36</v>
      </c>
      <c r="Q123" s="14">
        <v>42601.827141203699</v>
      </c>
    </row>
    <row r="124" spans="1:17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8272</v>
      </c>
      <c r="O124" t="s">
        <v>8273</v>
      </c>
      <c r="P124">
        <v>0</v>
      </c>
      <c r="Q124" s="14">
        <v>42228.151701388888</v>
      </c>
    </row>
    <row r="125" spans="1:17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8272</v>
      </c>
      <c r="O125" t="s">
        <v>8273</v>
      </c>
      <c r="P125">
        <v>1</v>
      </c>
      <c r="Q125" s="14">
        <v>42415.168564814812</v>
      </c>
    </row>
    <row r="126" spans="1:17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8272</v>
      </c>
      <c r="O126" t="s">
        <v>8273</v>
      </c>
      <c r="P126">
        <v>91.83</v>
      </c>
      <c r="Q126" s="14">
        <v>42538.968310185184</v>
      </c>
    </row>
    <row r="127" spans="1:17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8272</v>
      </c>
      <c r="O127" t="s">
        <v>8273</v>
      </c>
      <c r="P127">
        <v>45.83</v>
      </c>
      <c r="Q127" s="14">
        <v>42233.671747685185</v>
      </c>
    </row>
    <row r="128" spans="1:17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8272</v>
      </c>
      <c r="O128" t="s">
        <v>8273</v>
      </c>
      <c r="P128">
        <v>0</v>
      </c>
      <c r="Q128" s="14">
        <v>42675.262962962966</v>
      </c>
    </row>
    <row r="129" spans="1:17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8272</v>
      </c>
      <c r="O129" t="s">
        <v>8273</v>
      </c>
      <c r="P129">
        <v>248.5</v>
      </c>
      <c r="Q129" s="14">
        <v>42534.631481481483</v>
      </c>
    </row>
    <row r="130" spans="1:17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8272</v>
      </c>
      <c r="O130" t="s">
        <v>8273</v>
      </c>
      <c r="P130">
        <v>79.400000000000006</v>
      </c>
      <c r="Q130" s="14">
        <v>42151.905717592599</v>
      </c>
    </row>
    <row r="131" spans="1:17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8272</v>
      </c>
      <c r="O131" t="s">
        <v>8273</v>
      </c>
      <c r="P131">
        <v>5.5</v>
      </c>
      <c r="Q131" s="14">
        <v>41961.492488425924</v>
      </c>
    </row>
    <row r="132" spans="1:17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8272</v>
      </c>
      <c r="O132" t="s">
        <v>8273</v>
      </c>
      <c r="P132">
        <v>25</v>
      </c>
      <c r="Q132" s="14">
        <v>41940.587233796294</v>
      </c>
    </row>
    <row r="133" spans="1:17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8272</v>
      </c>
      <c r="O133" t="s">
        <v>8273</v>
      </c>
      <c r="P133">
        <v>0</v>
      </c>
      <c r="Q133" s="14">
        <v>42111.904097222221</v>
      </c>
    </row>
    <row r="134" spans="1:17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8272</v>
      </c>
      <c r="O134" t="s">
        <v>8273</v>
      </c>
      <c r="P134">
        <v>137.08000000000001</v>
      </c>
      <c r="Q134" s="14">
        <v>42279.778564814813</v>
      </c>
    </row>
    <row r="135" spans="1:17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8272</v>
      </c>
      <c r="O135" t="s">
        <v>8273</v>
      </c>
      <c r="P135">
        <v>0</v>
      </c>
      <c r="Q135" s="14">
        <v>42213.662905092591</v>
      </c>
    </row>
    <row r="136" spans="1:17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8272</v>
      </c>
      <c r="O136" t="s">
        <v>8273</v>
      </c>
      <c r="P136">
        <v>5</v>
      </c>
      <c r="Q136" s="14">
        <v>42109.801712962959</v>
      </c>
    </row>
    <row r="137" spans="1:17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8272</v>
      </c>
      <c r="O137" t="s">
        <v>8273</v>
      </c>
      <c r="P137">
        <v>39</v>
      </c>
      <c r="Q137" s="14">
        <v>42031.833587962959</v>
      </c>
    </row>
    <row r="138" spans="1:17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8272</v>
      </c>
      <c r="O138" t="s">
        <v>8273</v>
      </c>
      <c r="P138">
        <v>50.5</v>
      </c>
      <c r="Q138" s="14">
        <v>42615.142870370371</v>
      </c>
    </row>
    <row r="139" spans="1:17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8272</v>
      </c>
      <c r="O139" t="s">
        <v>8273</v>
      </c>
      <c r="P139">
        <v>25</v>
      </c>
      <c r="Q139" s="14">
        <v>42439.702314814815</v>
      </c>
    </row>
    <row r="140" spans="1:17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8272</v>
      </c>
      <c r="O140" t="s">
        <v>8273</v>
      </c>
      <c r="P140">
        <v>25</v>
      </c>
      <c r="Q140" s="14">
        <v>42243.790393518517</v>
      </c>
    </row>
    <row r="141" spans="1:17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8272</v>
      </c>
      <c r="O141" t="s">
        <v>8273</v>
      </c>
      <c r="P141">
        <v>0</v>
      </c>
      <c r="Q141" s="14">
        <v>42550.048449074078</v>
      </c>
    </row>
    <row r="142" spans="1:17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8272</v>
      </c>
      <c r="O142" t="s">
        <v>8273</v>
      </c>
      <c r="P142">
        <v>53.13</v>
      </c>
      <c r="Q142" s="14">
        <v>42306.848854166667</v>
      </c>
    </row>
    <row r="143" spans="1:17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8272</v>
      </c>
      <c r="O143" t="s">
        <v>8273</v>
      </c>
      <c r="P143">
        <v>0</v>
      </c>
      <c r="Q143" s="14">
        <v>42457.932025462964</v>
      </c>
    </row>
    <row r="144" spans="1:17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8272</v>
      </c>
      <c r="O144" t="s">
        <v>8273</v>
      </c>
      <c r="P144">
        <v>7</v>
      </c>
      <c r="Q144" s="14">
        <v>42513.976319444439</v>
      </c>
    </row>
    <row r="145" spans="1:17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8272</v>
      </c>
      <c r="O145" t="s">
        <v>8273</v>
      </c>
      <c r="P145">
        <v>40.06</v>
      </c>
      <c r="Q145" s="14">
        <v>41816.950370370374</v>
      </c>
    </row>
    <row r="146" spans="1:17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8272</v>
      </c>
      <c r="O146" t="s">
        <v>8273</v>
      </c>
      <c r="P146">
        <v>24.33</v>
      </c>
      <c r="Q146" s="14">
        <v>41880.788842592592</v>
      </c>
    </row>
    <row r="147" spans="1:17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8272</v>
      </c>
      <c r="O147" t="s">
        <v>8273</v>
      </c>
      <c r="P147">
        <v>11.25</v>
      </c>
      <c r="Q147" s="14">
        <v>42342.845555555556</v>
      </c>
    </row>
    <row r="148" spans="1:17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8272</v>
      </c>
      <c r="O148" t="s">
        <v>8273</v>
      </c>
      <c r="P148">
        <v>42</v>
      </c>
      <c r="Q148" s="14">
        <v>42053.722060185188</v>
      </c>
    </row>
    <row r="149" spans="1:17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8272</v>
      </c>
      <c r="O149" t="s">
        <v>8273</v>
      </c>
      <c r="P149">
        <v>71.25</v>
      </c>
      <c r="Q149" s="14">
        <v>42414.235879629632</v>
      </c>
    </row>
    <row r="150" spans="1:17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8272</v>
      </c>
      <c r="O150" t="s">
        <v>8273</v>
      </c>
      <c r="P150">
        <v>22.5</v>
      </c>
      <c r="Q150" s="14">
        <v>41801.711550925924</v>
      </c>
    </row>
    <row r="151" spans="1:17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8272</v>
      </c>
      <c r="O151" t="s">
        <v>8273</v>
      </c>
      <c r="P151">
        <v>41</v>
      </c>
      <c r="Q151" s="14">
        <v>42770.290590277778</v>
      </c>
    </row>
    <row r="152" spans="1:17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8272</v>
      </c>
      <c r="O152" t="s">
        <v>8273</v>
      </c>
      <c r="P152">
        <v>47.91</v>
      </c>
      <c r="Q152" s="14">
        <v>42452.815659722226</v>
      </c>
    </row>
    <row r="153" spans="1:17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8272</v>
      </c>
      <c r="O153" t="s">
        <v>8273</v>
      </c>
      <c r="P153">
        <v>35.17</v>
      </c>
      <c r="Q153" s="14">
        <v>42601.854699074072</v>
      </c>
    </row>
    <row r="154" spans="1:17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8272</v>
      </c>
      <c r="O154" t="s">
        <v>8273</v>
      </c>
      <c r="P154">
        <v>5.5</v>
      </c>
      <c r="Q154" s="14">
        <v>42447.863553240735</v>
      </c>
    </row>
    <row r="155" spans="1:17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8272</v>
      </c>
      <c r="O155" t="s">
        <v>8273</v>
      </c>
      <c r="P155">
        <v>22.67</v>
      </c>
      <c r="Q155" s="14">
        <v>41811.536180555559</v>
      </c>
    </row>
    <row r="156" spans="1:17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8272</v>
      </c>
      <c r="O156" t="s">
        <v>8273</v>
      </c>
      <c r="P156">
        <v>26.38</v>
      </c>
      <c r="Q156" s="14">
        <v>41981.067523148144</v>
      </c>
    </row>
    <row r="157" spans="1:17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8272</v>
      </c>
      <c r="O157" t="s">
        <v>8273</v>
      </c>
      <c r="P157">
        <v>105.54</v>
      </c>
      <c r="Q157" s="14">
        <v>42469.68414351852</v>
      </c>
    </row>
    <row r="158" spans="1:17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8272</v>
      </c>
      <c r="O158" t="s">
        <v>8273</v>
      </c>
      <c r="P158">
        <v>0</v>
      </c>
      <c r="Q158" s="14">
        <v>42534.866875</v>
      </c>
    </row>
    <row r="159" spans="1:17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8272</v>
      </c>
      <c r="O159" t="s">
        <v>8273</v>
      </c>
      <c r="P159">
        <v>62</v>
      </c>
      <c r="Q159" s="14">
        <v>41830.858344907407</v>
      </c>
    </row>
    <row r="160" spans="1:17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8272</v>
      </c>
      <c r="O160" t="s">
        <v>8273</v>
      </c>
      <c r="P160">
        <v>217.5</v>
      </c>
      <c r="Q160" s="14">
        <v>42543.788564814815</v>
      </c>
    </row>
    <row r="161" spans="1:17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8272</v>
      </c>
      <c r="O161" t="s">
        <v>8273</v>
      </c>
      <c r="P161">
        <v>26.75</v>
      </c>
      <c r="Q161" s="14">
        <v>41975.642974537041</v>
      </c>
    </row>
    <row r="162" spans="1:17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8272</v>
      </c>
      <c r="O162" t="s">
        <v>8273</v>
      </c>
      <c r="P162">
        <v>64.290000000000006</v>
      </c>
      <c r="Q162" s="14">
        <v>41795.598923611113</v>
      </c>
    </row>
    <row r="163" spans="1:17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8272</v>
      </c>
      <c r="O163" t="s">
        <v>8273</v>
      </c>
      <c r="P163">
        <v>175</v>
      </c>
      <c r="Q163" s="14">
        <v>42508.179965277777</v>
      </c>
    </row>
    <row r="164" spans="1:17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8272</v>
      </c>
      <c r="O164" t="s">
        <v>8273</v>
      </c>
      <c r="P164">
        <v>84.28</v>
      </c>
      <c r="Q164" s="14">
        <v>41747.86986111111</v>
      </c>
    </row>
    <row r="165" spans="1:17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8272</v>
      </c>
      <c r="O165" t="s">
        <v>8273</v>
      </c>
      <c r="P165">
        <v>33.74</v>
      </c>
      <c r="Q165" s="14">
        <v>42399.707407407404</v>
      </c>
    </row>
    <row r="166" spans="1:17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8272</v>
      </c>
      <c r="O166" t="s">
        <v>8273</v>
      </c>
      <c r="P166">
        <v>8</v>
      </c>
      <c r="Q166" s="14">
        <v>42230.08116898148</v>
      </c>
    </row>
    <row r="167" spans="1:17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8272</v>
      </c>
      <c r="O167" t="s">
        <v>8273</v>
      </c>
      <c r="P167">
        <v>0</v>
      </c>
      <c r="Q167" s="14">
        <v>42286.749780092592</v>
      </c>
    </row>
    <row r="168" spans="1:17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8272</v>
      </c>
      <c r="O168" t="s">
        <v>8273</v>
      </c>
      <c r="P168">
        <v>100</v>
      </c>
      <c r="Q168" s="14">
        <v>42125.644467592589</v>
      </c>
    </row>
    <row r="169" spans="1:17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8272</v>
      </c>
      <c r="O169" t="s">
        <v>8273</v>
      </c>
      <c r="P169">
        <v>60.11</v>
      </c>
      <c r="Q169" s="14">
        <v>42289.94049768518</v>
      </c>
    </row>
    <row r="170" spans="1:17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8272</v>
      </c>
      <c r="O170" t="s">
        <v>8273</v>
      </c>
      <c r="P170">
        <v>3</v>
      </c>
      <c r="Q170" s="14">
        <v>42107.864722222221</v>
      </c>
    </row>
    <row r="171" spans="1:17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8272</v>
      </c>
      <c r="O171" t="s">
        <v>8273</v>
      </c>
      <c r="P171">
        <v>5</v>
      </c>
      <c r="Q171" s="14">
        <v>41809.389930555553</v>
      </c>
    </row>
    <row r="172" spans="1:17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8272</v>
      </c>
      <c r="O172" t="s">
        <v>8273</v>
      </c>
      <c r="P172">
        <v>29.24</v>
      </c>
      <c r="Q172" s="14">
        <v>41950.26694444444</v>
      </c>
    </row>
    <row r="173" spans="1:17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8272</v>
      </c>
      <c r="O173" t="s">
        <v>8273</v>
      </c>
      <c r="P173">
        <v>59.58</v>
      </c>
      <c r="Q173" s="14">
        <v>42061.963263888887</v>
      </c>
    </row>
    <row r="174" spans="1:17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8272</v>
      </c>
      <c r="O174" t="s">
        <v>8273</v>
      </c>
      <c r="P174">
        <v>82.57</v>
      </c>
      <c r="Q174" s="14">
        <v>41842.828680555554</v>
      </c>
    </row>
    <row r="175" spans="1:17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8272</v>
      </c>
      <c r="O175" t="s">
        <v>8273</v>
      </c>
      <c r="P175">
        <v>10</v>
      </c>
      <c r="Q175" s="14">
        <v>42437.64534722222</v>
      </c>
    </row>
    <row r="176" spans="1:17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8272</v>
      </c>
      <c r="O176" t="s">
        <v>8273</v>
      </c>
      <c r="P176">
        <v>5.75</v>
      </c>
      <c r="Q176" s="14">
        <v>41879.043530092589</v>
      </c>
    </row>
    <row r="177" spans="1:17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8272</v>
      </c>
      <c r="O177" t="s">
        <v>8273</v>
      </c>
      <c r="P177">
        <v>100.5</v>
      </c>
      <c r="Q177" s="14">
        <v>42020.587349537032</v>
      </c>
    </row>
    <row r="178" spans="1:17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8272</v>
      </c>
      <c r="O178" t="s">
        <v>8273</v>
      </c>
      <c r="P178">
        <v>1</v>
      </c>
      <c r="Q178" s="14">
        <v>41890.16269675926</v>
      </c>
    </row>
    <row r="179" spans="1:17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8272</v>
      </c>
      <c r="O179" t="s">
        <v>8273</v>
      </c>
      <c r="P179">
        <v>20</v>
      </c>
      <c r="Q179" s="14">
        <v>41872.807696759257</v>
      </c>
    </row>
    <row r="180" spans="1:17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8272</v>
      </c>
      <c r="O180" t="s">
        <v>8273</v>
      </c>
      <c r="P180">
        <v>2</v>
      </c>
      <c r="Q180" s="14">
        <v>42391.772997685184</v>
      </c>
    </row>
    <row r="181" spans="1:17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8272</v>
      </c>
      <c r="O181" t="s">
        <v>8273</v>
      </c>
      <c r="P181">
        <v>5</v>
      </c>
      <c r="Q181" s="14">
        <v>41848.772928240738</v>
      </c>
    </row>
    <row r="182" spans="1:17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8272</v>
      </c>
      <c r="O182" t="s">
        <v>8273</v>
      </c>
      <c r="P182">
        <v>45.84</v>
      </c>
      <c r="Q182" s="14">
        <v>41921.770439814813</v>
      </c>
    </row>
    <row r="183" spans="1:17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8272</v>
      </c>
      <c r="O183" t="s">
        <v>8273</v>
      </c>
      <c r="P183">
        <v>13</v>
      </c>
      <c r="Q183" s="14">
        <v>42021.301192129627</v>
      </c>
    </row>
    <row r="184" spans="1:17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8272</v>
      </c>
      <c r="O184" t="s">
        <v>8273</v>
      </c>
      <c r="P184">
        <v>0</v>
      </c>
      <c r="Q184" s="14">
        <v>42419.246168981481</v>
      </c>
    </row>
    <row r="185" spans="1:17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8272</v>
      </c>
      <c r="O185" t="s">
        <v>8273</v>
      </c>
      <c r="P185">
        <v>1</v>
      </c>
      <c r="Q185" s="14">
        <v>42174.780821759254</v>
      </c>
    </row>
    <row r="186" spans="1:17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8272</v>
      </c>
      <c r="O186" t="s">
        <v>8273</v>
      </c>
      <c r="P186">
        <v>52.5</v>
      </c>
      <c r="Q186" s="14">
        <v>41856.672152777777</v>
      </c>
    </row>
    <row r="187" spans="1:17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8272</v>
      </c>
      <c r="O187" t="s">
        <v>8273</v>
      </c>
      <c r="P187">
        <v>7.25</v>
      </c>
      <c r="Q187" s="14">
        <v>42417.675879629634</v>
      </c>
    </row>
    <row r="188" spans="1:17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8272</v>
      </c>
      <c r="O188" t="s">
        <v>8273</v>
      </c>
      <c r="P188">
        <v>33.33</v>
      </c>
      <c r="Q188" s="14">
        <v>42057.190960648149</v>
      </c>
    </row>
    <row r="189" spans="1:17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8272</v>
      </c>
      <c r="O189" t="s">
        <v>8273</v>
      </c>
      <c r="P189">
        <v>62.5</v>
      </c>
      <c r="Q189" s="14">
        <v>41878.911550925928</v>
      </c>
    </row>
    <row r="190" spans="1:17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8272</v>
      </c>
      <c r="O190" t="s">
        <v>8273</v>
      </c>
      <c r="P190">
        <v>63.56</v>
      </c>
      <c r="Q190" s="14">
        <v>41990.584108796291</v>
      </c>
    </row>
    <row r="191" spans="1:17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8272</v>
      </c>
      <c r="O191" t="s">
        <v>8273</v>
      </c>
      <c r="P191">
        <v>0</v>
      </c>
      <c r="Q191" s="14">
        <v>42408.999571759254</v>
      </c>
    </row>
    <row r="192" spans="1:17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8272</v>
      </c>
      <c r="O192" t="s">
        <v>8273</v>
      </c>
      <c r="P192">
        <v>10</v>
      </c>
      <c r="Q192" s="14">
        <v>42217.670104166667</v>
      </c>
    </row>
    <row r="193" spans="1:17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8272</v>
      </c>
      <c r="O193" t="s">
        <v>8273</v>
      </c>
      <c r="P193">
        <v>0</v>
      </c>
      <c r="Q193" s="14">
        <v>42282.655543981484</v>
      </c>
    </row>
    <row r="194" spans="1:17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8272</v>
      </c>
      <c r="O194" t="s">
        <v>8273</v>
      </c>
      <c r="P194">
        <v>30.71</v>
      </c>
      <c r="Q194" s="14">
        <v>42768.97084490741</v>
      </c>
    </row>
    <row r="195" spans="1:17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8272</v>
      </c>
      <c r="O195" t="s">
        <v>8273</v>
      </c>
      <c r="P195">
        <v>51</v>
      </c>
      <c r="Q195" s="14">
        <v>41765.938657407409</v>
      </c>
    </row>
    <row r="196" spans="1:17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8272</v>
      </c>
      <c r="O196" t="s">
        <v>8273</v>
      </c>
      <c r="P196">
        <v>0</v>
      </c>
      <c r="Q196" s="14">
        <v>42322.025115740747</v>
      </c>
    </row>
    <row r="197" spans="1:17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8272</v>
      </c>
      <c r="O197" t="s">
        <v>8273</v>
      </c>
      <c r="P197">
        <v>66.67</v>
      </c>
      <c r="Q197" s="14">
        <v>42374.655081018514</v>
      </c>
    </row>
    <row r="198" spans="1:17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8272</v>
      </c>
      <c r="O198" t="s">
        <v>8273</v>
      </c>
      <c r="P198">
        <v>0</v>
      </c>
      <c r="Q198" s="14">
        <v>41941.585231481484</v>
      </c>
    </row>
    <row r="199" spans="1:17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8272</v>
      </c>
      <c r="O199" t="s">
        <v>8273</v>
      </c>
      <c r="P199">
        <v>59</v>
      </c>
      <c r="Q199" s="14">
        <v>42293.809212962966</v>
      </c>
    </row>
    <row r="200" spans="1:17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8272</v>
      </c>
      <c r="O200" t="s">
        <v>8273</v>
      </c>
      <c r="P200">
        <v>100</v>
      </c>
      <c r="Q200" s="14">
        <v>42067.947337962964</v>
      </c>
    </row>
    <row r="201" spans="1:17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8272</v>
      </c>
      <c r="O201" t="s">
        <v>8273</v>
      </c>
      <c r="P201">
        <v>147.4</v>
      </c>
      <c r="Q201" s="14">
        <v>41903.882951388885</v>
      </c>
    </row>
    <row r="202" spans="1:17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8272</v>
      </c>
      <c r="O202" t="s">
        <v>8273</v>
      </c>
      <c r="P202">
        <v>166.06</v>
      </c>
      <c r="Q202" s="14">
        <v>41804.937083333331</v>
      </c>
    </row>
    <row r="203" spans="1:17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8272</v>
      </c>
      <c r="O203" t="s">
        <v>8273</v>
      </c>
      <c r="P203">
        <v>40</v>
      </c>
      <c r="Q203" s="14">
        <v>42497.070775462969</v>
      </c>
    </row>
    <row r="204" spans="1:17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8272</v>
      </c>
      <c r="O204" t="s">
        <v>8273</v>
      </c>
      <c r="P204">
        <v>75.25</v>
      </c>
      <c r="Q204" s="14">
        <v>41869.798726851855</v>
      </c>
    </row>
    <row r="205" spans="1:17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8272</v>
      </c>
      <c r="O205" t="s">
        <v>8273</v>
      </c>
      <c r="P205">
        <v>60</v>
      </c>
      <c r="Q205" s="14">
        <v>42305.670914351853</v>
      </c>
    </row>
    <row r="206" spans="1:17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8272</v>
      </c>
      <c r="O206" t="s">
        <v>8273</v>
      </c>
      <c r="P206">
        <v>1250</v>
      </c>
      <c r="Q206" s="14">
        <v>42144.231527777782</v>
      </c>
    </row>
    <row r="207" spans="1:17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8272</v>
      </c>
      <c r="O207" t="s">
        <v>8273</v>
      </c>
      <c r="P207">
        <v>7</v>
      </c>
      <c r="Q207" s="14">
        <v>41995.084074074075</v>
      </c>
    </row>
    <row r="208" spans="1:17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8272</v>
      </c>
      <c r="O208" t="s">
        <v>8273</v>
      </c>
      <c r="P208">
        <v>56.25</v>
      </c>
      <c r="Q208" s="14">
        <v>42074.219699074078</v>
      </c>
    </row>
    <row r="209" spans="1:17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8272</v>
      </c>
      <c r="O209" t="s">
        <v>8273</v>
      </c>
      <c r="P209">
        <v>38.33</v>
      </c>
      <c r="Q209" s="14">
        <v>41904.650578703702</v>
      </c>
    </row>
    <row r="210" spans="1:17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8272</v>
      </c>
      <c r="O210" t="s">
        <v>8273</v>
      </c>
      <c r="P210">
        <v>27.5</v>
      </c>
      <c r="Q210" s="14">
        <v>41991.022488425922</v>
      </c>
    </row>
    <row r="211" spans="1:17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8272</v>
      </c>
      <c r="O211" t="s">
        <v>8273</v>
      </c>
      <c r="P211">
        <v>16</v>
      </c>
      <c r="Q211" s="14">
        <v>42169.958506944444</v>
      </c>
    </row>
    <row r="212" spans="1:17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8272</v>
      </c>
      <c r="O212" t="s">
        <v>8273</v>
      </c>
      <c r="P212">
        <v>1</v>
      </c>
      <c r="Q212" s="14">
        <v>41905.636469907404</v>
      </c>
    </row>
    <row r="213" spans="1:17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8272</v>
      </c>
      <c r="O213" t="s">
        <v>8273</v>
      </c>
      <c r="P213">
        <v>0</v>
      </c>
      <c r="Q213" s="14">
        <v>41761.810150462967</v>
      </c>
    </row>
    <row r="214" spans="1:17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8272</v>
      </c>
      <c r="O214" t="s">
        <v>8273</v>
      </c>
      <c r="P214">
        <v>86.62</v>
      </c>
      <c r="Q214" s="14">
        <v>41865.878657407404</v>
      </c>
    </row>
    <row r="215" spans="1:17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8272</v>
      </c>
      <c r="O215" t="s">
        <v>8273</v>
      </c>
      <c r="P215">
        <v>0</v>
      </c>
      <c r="Q215" s="14">
        <v>42613.841261574074</v>
      </c>
    </row>
    <row r="216" spans="1:17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8272</v>
      </c>
      <c r="O216" t="s">
        <v>8273</v>
      </c>
      <c r="P216">
        <v>88.33</v>
      </c>
      <c r="Q216" s="14">
        <v>42534.933321759265</v>
      </c>
    </row>
    <row r="217" spans="1:17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8272</v>
      </c>
      <c r="O217" t="s">
        <v>8273</v>
      </c>
      <c r="P217">
        <v>23.75</v>
      </c>
      <c r="Q217" s="14">
        <v>42446.060694444444</v>
      </c>
    </row>
    <row r="218" spans="1:17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8272</v>
      </c>
      <c r="O218" t="s">
        <v>8273</v>
      </c>
      <c r="P218">
        <v>0</v>
      </c>
      <c r="Q218" s="14">
        <v>42421.141469907408</v>
      </c>
    </row>
    <row r="219" spans="1:17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8272</v>
      </c>
      <c r="O219" t="s">
        <v>8273</v>
      </c>
      <c r="P219">
        <v>163.33000000000001</v>
      </c>
      <c r="Q219" s="14">
        <v>42523.739212962959</v>
      </c>
    </row>
    <row r="220" spans="1:17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8272</v>
      </c>
      <c r="O220" t="s">
        <v>8273</v>
      </c>
      <c r="P220">
        <v>6.75</v>
      </c>
      <c r="Q220" s="14">
        <v>41833.951516203706</v>
      </c>
    </row>
    <row r="221" spans="1:17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8272</v>
      </c>
      <c r="O221" t="s">
        <v>8273</v>
      </c>
      <c r="P221">
        <v>25</v>
      </c>
      <c r="Q221" s="14">
        <v>42479.039212962962</v>
      </c>
    </row>
    <row r="222" spans="1:17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8272</v>
      </c>
      <c r="O222" t="s">
        <v>8273</v>
      </c>
      <c r="P222">
        <v>179.12</v>
      </c>
      <c r="Q222" s="14">
        <v>42235.117476851854</v>
      </c>
    </row>
    <row r="223" spans="1:17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8272</v>
      </c>
      <c r="O223" t="s">
        <v>8273</v>
      </c>
      <c r="P223">
        <v>34.950000000000003</v>
      </c>
      <c r="Q223" s="14">
        <v>42718.963599537034</v>
      </c>
    </row>
    <row r="224" spans="1:17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8272</v>
      </c>
      <c r="O224" t="s">
        <v>8273</v>
      </c>
      <c r="P224">
        <v>27.5</v>
      </c>
      <c r="Q224" s="14">
        <v>42031.666898148149</v>
      </c>
    </row>
    <row r="225" spans="1:17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8272</v>
      </c>
      <c r="O225" t="s">
        <v>8273</v>
      </c>
      <c r="P225">
        <v>18.5</v>
      </c>
      <c r="Q225" s="14">
        <v>42078.34520833334</v>
      </c>
    </row>
    <row r="226" spans="1:17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8272</v>
      </c>
      <c r="O226" t="s">
        <v>8273</v>
      </c>
      <c r="P226">
        <v>0</v>
      </c>
      <c r="Q226" s="14">
        <v>41905.795706018522</v>
      </c>
    </row>
    <row r="227" spans="1:17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8272</v>
      </c>
      <c r="O227" t="s">
        <v>8273</v>
      </c>
      <c r="P227">
        <v>222.5</v>
      </c>
      <c r="Q227" s="14">
        <v>42695.7105787037</v>
      </c>
    </row>
    <row r="228" spans="1:17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8272</v>
      </c>
      <c r="O228" t="s">
        <v>8273</v>
      </c>
      <c r="P228">
        <v>5</v>
      </c>
      <c r="Q228" s="14">
        <v>42510.938900462963</v>
      </c>
    </row>
    <row r="229" spans="1:17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8272</v>
      </c>
      <c r="O229" t="s">
        <v>8273</v>
      </c>
      <c r="P229">
        <v>0</v>
      </c>
      <c r="Q229" s="14">
        <v>42511.698101851856</v>
      </c>
    </row>
    <row r="230" spans="1:17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8272</v>
      </c>
      <c r="O230" t="s">
        <v>8273</v>
      </c>
      <c r="P230">
        <v>29.17</v>
      </c>
      <c r="Q230" s="14">
        <v>42041.581307870365</v>
      </c>
    </row>
    <row r="231" spans="1:17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8272</v>
      </c>
      <c r="O231" t="s">
        <v>8273</v>
      </c>
      <c r="P231">
        <v>1.5</v>
      </c>
      <c r="Q231" s="14">
        <v>42307.189270833333</v>
      </c>
    </row>
    <row r="232" spans="1:17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8272</v>
      </c>
      <c r="O232" t="s">
        <v>8273</v>
      </c>
      <c r="P232">
        <v>126.5</v>
      </c>
      <c r="Q232" s="14">
        <v>42353.761759259258</v>
      </c>
    </row>
    <row r="233" spans="1:17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8272</v>
      </c>
      <c r="O233" t="s">
        <v>8273</v>
      </c>
      <c r="P233">
        <v>10</v>
      </c>
      <c r="Q233" s="14">
        <v>42058.603877314818</v>
      </c>
    </row>
    <row r="234" spans="1:17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8272</v>
      </c>
      <c r="O234" t="s">
        <v>8273</v>
      </c>
      <c r="P234">
        <v>9.4</v>
      </c>
      <c r="Q234" s="14">
        <v>42304.940960648149</v>
      </c>
    </row>
    <row r="235" spans="1:17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8272</v>
      </c>
      <c r="O235" t="s">
        <v>8273</v>
      </c>
      <c r="P235">
        <v>0</v>
      </c>
      <c r="Q235" s="14">
        <v>42538.742893518516</v>
      </c>
    </row>
    <row r="236" spans="1:17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8272</v>
      </c>
      <c r="O236" t="s">
        <v>8273</v>
      </c>
      <c r="P236">
        <v>30</v>
      </c>
      <c r="Q236" s="14">
        <v>42122.732499999998</v>
      </c>
    </row>
    <row r="237" spans="1:17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8272</v>
      </c>
      <c r="O237" t="s">
        <v>8273</v>
      </c>
      <c r="P237">
        <v>10.67</v>
      </c>
      <c r="Q237" s="14">
        <v>42209.67288194444</v>
      </c>
    </row>
    <row r="238" spans="1:17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8272</v>
      </c>
      <c r="O238" t="s">
        <v>8273</v>
      </c>
      <c r="P238">
        <v>25.5</v>
      </c>
      <c r="Q238" s="14">
        <v>41990.506377314814</v>
      </c>
    </row>
    <row r="239" spans="1:17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8272</v>
      </c>
      <c r="O239" t="s">
        <v>8273</v>
      </c>
      <c r="P239">
        <v>20</v>
      </c>
      <c r="Q239" s="14">
        <v>42039.194988425923</v>
      </c>
    </row>
    <row r="240" spans="1:17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8272</v>
      </c>
      <c r="O240" t="s">
        <v>8273</v>
      </c>
      <c r="P240">
        <v>91.25</v>
      </c>
      <c r="Q240" s="14">
        <v>41890.086805555555</v>
      </c>
    </row>
    <row r="241" spans="1:17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8272</v>
      </c>
      <c r="O241" t="s">
        <v>8273</v>
      </c>
      <c r="P241">
        <v>0</v>
      </c>
      <c r="Q241" s="14">
        <v>42495.722187499996</v>
      </c>
    </row>
    <row r="242" spans="1:17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8272</v>
      </c>
      <c r="O242" t="s">
        <v>8273</v>
      </c>
      <c r="P242">
        <v>50</v>
      </c>
      <c r="Q242" s="14">
        <v>42570.850381944445</v>
      </c>
    </row>
    <row r="243" spans="1:17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8272</v>
      </c>
      <c r="O243" t="s">
        <v>8273</v>
      </c>
      <c r="P243">
        <v>0</v>
      </c>
      <c r="Q243" s="14">
        <v>41927.124884259261</v>
      </c>
    </row>
    <row r="244" spans="1:17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8272</v>
      </c>
      <c r="O244" t="s">
        <v>8273</v>
      </c>
      <c r="P244">
        <v>0</v>
      </c>
      <c r="Q244" s="14">
        <v>42730.903726851851</v>
      </c>
    </row>
    <row r="245" spans="1:17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8272</v>
      </c>
      <c r="O245" t="s">
        <v>8273</v>
      </c>
      <c r="P245">
        <v>22.83</v>
      </c>
      <c r="Q245" s="14">
        <v>42475.848067129627</v>
      </c>
    </row>
    <row r="246" spans="1:17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8272</v>
      </c>
      <c r="O246" t="s">
        <v>8273</v>
      </c>
      <c r="P246">
        <v>16.670000000000002</v>
      </c>
      <c r="Q246" s="14">
        <v>42188.83293981482</v>
      </c>
    </row>
    <row r="247" spans="1:17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8272</v>
      </c>
      <c r="O247" t="s">
        <v>8273</v>
      </c>
      <c r="P247">
        <v>106.97</v>
      </c>
      <c r="Q247" s="14">
        <v>42053.049375000002</v>
      </c>
    </row>
    <row r="248" spans="1:17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8272</v>
      </c>
      <c r="O248" t="s">
        <v>8273</v>
      </c>
      <c r="P248">
        <v>10.25</v>
      </c>
      <c r="Q248" s="14">
        <v>41883.916678240741</v>
      </c>
    </row>
    <row r="249" spans="1:17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8272</v>
      </c>
      <c r="O249" t="s">
        <v>8273</v>
      </c>
      <c r="P249">
        <v>59</v>
      </c>
      <c r="Q249" s="14">
        <v>42767.031678240746</v>
      </c>
    </row>
    <row r="250" spans="1:17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8272</v>
      </c>
      <c r="O250" t="s">
        <v>8273</v>
      </c>
      <c r="P250">
        <v>15.67</v>
      </c>
      <c r="Q250" s="14">
        <v>42029.135879629626</v>
      </c>
    </row>
    <row r="251" spans="1:17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8272</v>
      </c>
      <c r="O251" t="s">
        <v>8273</v>
      </c>
      <c r="P251">
        <v>1</v>
      </c>
      <c r="Q251" s="14">
        <v>42358.573182870372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R1 O2:O25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3" width="11.5703125" style="6" bestFit="1" customWidth="1"/>
  </cols>
  <sheetData>
    <row r="1" spans="1:3" x14ac:dyDescent="0.25">
      <c r="B1" s="6" t="s">
        <v>8342</v>
      </c>
      <c r="C1" s="6" t="s">
        <v>8343</v>
      </c>
    </row>
    <row r="2" spans="1:3" x14ac:dyDescent="0.25">
      <c r="A2" t="s">
        <v>8344</v>
      </c>
      <c r="B2" s="16">
        <f>ROUND(AVERAGE('Successful US Kickstarters'!D:D),0)</f>
        <v>5049</v>
      </c>
      <c r="C2" s="16">
        <f>ROUND(AVERAGE('Failed US Kickstarters'!D:D),0)</f>
        <v>10554</v>
      </c>
    </row>
    <row r="3" spans="1:3" x14ac:dyDescent="0.25">
      <c r="A3" t="s">
        <v>8345</v>
      </c>
      <c r="B3" s="16">
        <f>ROUND(MEDIAN('Successful US Kickstarters'!D:D),0)</f>
        <v>3000</v>
      </c>
      <c r="C3" s="16">
        <f>ROUND(MEDIAN('Failed US Kickstarters'!D:D),0)</f>
        <v>5000</v>
      </c>
    </row>
    <row r="4" spans="1:3" x14ac:dyDescent="0.25">
      <c r="A4" t="s">
        <v>8355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8352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8353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8354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8346</v>
      </c>
      <c r="B9" s="16">
        <f>ROUND(AVERAGE('Successful US Kickstarters'!E:E),0)</f>
        <v>5602</v>
      </c>
      <c r="C9" s="16">
        <f>ROUND(AVERAGE('Failed US Kickstarters'!E:E),0)</f>
        <v>559</v>
      </c>
    </row>
    <row r="10" spans="1:3" x14ac:dyDescent="0.25">
      <c r="A10" t="s">
        <v>8347</v>
      </c>
      <c r="B10" s="16">
        <f>ROUND(MEDIAN('Successful US Kickstarters'!E:E),0)</f>
        <v>3168</v>
      </c>
      <c r="C10" s="16">
        <f>ROUND(MEDIAN('Failed US Kickstarters'!E:E),0)</f>
        <v>103</v>
      </c>
    </row>
    <row r="11" spans="1:3" x14ac:dyDescent="0.25">
      <c r="A11" t="s">
        <v>8348</v>
      </c>
      <c r="B11" s="17">
        <f>ROUND(_xlfn.STDEV.P('Successful US Kickstarters'!E:E),0)</f>
        <v>8335</v>
      </c>
      <c r="C11" s="17">
        <f>_xlfn.STDEV.P('Failed US Kickstarters'!E:E)</f>
        <v>1330.5230280400915</v>
      </c>
    </row>
    <row r="12" spans="1:3" x14ac:dyDescent="0.25">
      <c r="A12" t="s">
        <v>8349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8350</v>
      </c>
      <c r="B13" s="17">
        <f>ROUND(_xlfn.QUARTILE.EXC('Successful US Kickstarters'!E:E,1),0)</f>
        <v>1717</v>
      </c>
      <c r="C13" s="17">
        <f>_xlfn.QUARTILE.EXC('Failed US Kickstarters'!E:E,1)</f>
        <v>9.25</v>
      </c>
    </row>
    <row r="14" spans="1:3" x14ac:dyDescent="0.25">
      <c r="A14" t="s">
        <v>8351</v>
      </c>
      <c r="B14" s="17">
        <f>B12-B13</f>
        <v>3982</v>
      </c>
      <c r="C14" s="1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 Category</vt:lpstr>
      <vt:lpstr>Subcategory Statistics</vt:lpstr>
      <vt:lpstr>Outcomes Based on Launch Date</vt:lpstr>
      <vt:lpstr>Outcomes Based on Goals</vt:lpstr>
      <vt:lpstr>Edinburgh Research</vt:lpstr>
      <vt:lpstr>Theater Outcomes by Launch Data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2020-07-26T20:17:25Z</dcterms:modified>
</cp:coreProperties>
</file>