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3-Projetos\AlfaDist-Py\"/>
    </mc:Choice>
  </mc:AlternateContent>
  <xr:revisionPtr revIDLastSave="0" documentId="13_ncr:1_{0C4BCCC8-68A4-4FC9-AE85-AF62D71CCA28}" xr6:coauthVersionLast="47" xr6:coauthVersionMax="47" xr10:uidLastSave="{00000000-0000-0000-0000-000000000000}"/>
  <bookViews>
    <workbookView xWindow="-120" yWindow="-120" windowWidth="20730" windowHeight="11160" xr2:uid="{961EFDE0-D947-45DD-9D74-B0398F440527}"/>
  </bookViews>
  <sheets>
    <sheet name="Dados" sheetId="1" r:id="rId1"/>
  </sheets>
  <externalReferences>
    <externalReference r:id="rId2"/>
  </externalReferences>
  <definedNames>
    <definedName name="amonio">Dados!$E$8</definedName>
    <definedName name="anilina">Dados!$E$9</definedName>
    <definedName name="Cante">[1]DDE!#REF!</definedName>
    <definedName name="carbonato">Dados!$E$4</definedName>
    <definedName name="citrato">Dados!$E$21:$G$21</definedName>
    <definedName name="HAc">Dados!$E$5</definedName>
    <definedName name="histidina">Dados!$E$43:$G$43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5" i="1" l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6" i="1"/>
  <c r="N65" i="1"/>
  <c r="N62" i="1"/>
  <c r="N61" i="1"/>
  <c r="N60" i="1"/>
  <c r="N59" i="1"/>
  <c r="N58" i="1"/>
  <c r="N57" i="1"/>
  <c r="N56" i="1"/>
  <c r="N55" i="1"/>
  <c r="N54" i="1"/>
  <c r="N53" i="1"/>
  <c r="N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3" i="1"/>
  <c r="N21" i="1"/>
  <c r="P20" i="1"/>
  <c r="N20" i="1"/>
  <c r="N19" i="1"/>
  <c r="N17" i="1"/>
  <c r="N16" i="1"/>
  <c r="N15" i="1"/>
  <c r="N14" i="1"/>
  <c r="N12" i="1"/>
  <c r="N11" i="1"/>
  <c r="N9" i="1"/>
  <c r="N7" i="1"/>
  <c r="M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2" authorId="0" shapeId="0" xr:uid="{94314EB0-CEE1-4D8F-B1E0-CFA4D1B56BC4}">
      <text>
        <r>
          <rPr>
            <b/>
            <sz val="9"/>
            <color indexed="81"/>
            <rFont val="Tahoma"/>
            <family val="2"/>
          </rPr>
          <t>número de aceptores neutros de prótons</t>
        </r>
      </text>
    </comment>
    <comment ref="C2" authorId="0" shapeId="0" xr:uid="{247E23BC-21F4-4759-A4A4-BC44B980F260}">
      <text>
        <r>
          <rPr>
            <b/>
            <sz val="9"/>
            <color indexed="81"/>
            <rFont val="Tahoma"/>
            <family val="2"/>
          </rPr>
          <t>carga da espécie mais protonada</t>
        </r>
      </text>
    </comment>
    <comment ref="D2" authorId="0" shapeId="0" xr:uid="{DF2CAE49-66DD-4BF3-9B83-65244160A5EA}">
      <text>
        <r>
          <rPr>
            <b/>
            <sz val="9"/>
            <color indexed="81"/>
            <rFont val="Tahoma"/>
            <family val="2"/>
          </rPr>
          <t>aceptores aniônicos de prótons</t>
        </r>
      </text>
    </comment>
    <comment ref="N2" authorId="0" shapeId="0" xr:uid="{AC73FB6F-F037-4587-9D24-8C5749B84284}">
      <text>
        <r>
          <rPr>
            <sz val="9"/>
            <color indexed="81"/>
            <rFont val="Tahoma"/>
            <family val="2"/>
          </rPr>
          <t xml:space="preserve">
avalia se a soma nNH2 + nCOO(-) é igual ao número de pKa's</t>
        </r>
      </text>
    </comment>
  </commentList>
</comments>
</file>

<file path=xl/sharedStrings.xml><?xml version="1.0" encoding="utf-8"?>
<sst xmlns="http://schemas.openxmlformats.org/spreadsheetml/2006/main" count="115" uniqueCount="114">
  <si>
    <t>sistema</t>
  </si>
  <si>
    <t>nNH2</t>
  </si>
  <si>
    <t xml:space="preserve">carga </t>
  </si>
  <si>
    <t>nCOO(-)</t>
  </si>
  <si>
    <t>pK1</t>
  </si>
  <si>
    <t>pK2</t>
  </si>
  <si>
    <t>pK3</t>
  </si>
  <si>
    <t>pK4</t>
  </si>
  <si>
    <t>pK5</t>
  </si>
  <si>
    <t>pK6</t>
  </si>
  <si>
    <t>pK7</t>
  </si>
  <si>
    <t>pK8</t>
  </si>
  <si>
    <t>Referência</t>
  </si>
  <si>
    <t>verificação</t>
  </si>
  <si>
    <t>Ác.Forte</t>
  </si>
  <si>
    <t>acético - ácido</t>
  </si>
  <si>
    <t>NIST - MARTEL SMITH</t>
  </si>
  <si>
    <t>Ag (I)(sem efeito precipitado)</t>
  </si>
  <si>
    <t>HARRIS MARTEL SMITH</t>
  </si>
  <si>
    <t>Al (3+)</t>
  </si>
  <si>
    <t>LANGES</t>
  </si>
  <si>
    <t>Al(III) (sem efeito precipitado)</t>
  </si>
  <si>
    <t>CRC</t>
  </si>
  <si>
    <t>Alanina</t>
  </si>
  <si>
    <t>KOTLRY</t>
  </si>
  <si>
    <t>Alaranjado de metila</t>
  </si>
  <si>
    <t>alumínio</t>
  </si>
  <si>
    <t>Alleoni &amp; Freitas Melo</t>
  </si>
  <si>
    <t>amônio</t>
  </si>
  <si>
    <t>Stumm &amp; Morgan</t>
  </si>
  <si>
    <t>aminofenol (para)</t>
  </si>
  <si>
    <t>anilina</t>
  </si>
  <si>
    <t>BAES &amp; Mesmer</t>
  </si>
  <si>
    <t>Arginina</t>
  </si>
  <si>
    <t xml:space="preserve">* </t>
  </si>
  <si>
    <t>calculo a partir de outra constante</t>
  </si>
  <si>
    <t>asparagina</t>
  </si>
  <si>
    <t>wiki</t>
  </si>
  <si>
    <t>aspartico-ácido</t>
  </si>
  <si>
    <t>Serjeant</t>
  </si>
  <si>
    <t>Ba(2+) (sem efeito precipitado)</t>
  </si>
  <si>
    <t>benzóico-ácido</t>
  </si>
  <si>
    <t>bipiridina - 2,2</t>
  </si>
  <si>
    <t>bórico - ácido</t>
  </si>
  <si>
    <t>Ca(2+) (sem efeito precipitado)</t>
  </si>
  <si>
    <t>carbônico - ácido</t>
  </si>
  <si>
    <t xml:space="preserve">Cd(II) (sem efeito precipitado)  </t>
  </si>
  <si>
    <t>cisteína</t>
  </si>
  <si>
    <t>cítrico - ácido</t>
  </si>
  <si>
    <t>cloroso-ácido</t>
  </si>
  <si>
    <t>Cr(3+)</t>
  </si>
  <si>
    <t>Cu (2+)</t>
  </si>
  <si>
    <t>Dietilamônio</t>
  </si>
  <si>
    <t>Dimetilamônio</t>
  </si>
  <si>
    <t>EDTA</t>
  </si>
  <si>
    <t>etanolamina</t>
  </si>
  <si>
    <t>Etilamônio</t>
  </si>
  <si>
    <t>etilenodiamina</t>
  </si>
  <si>
    <t>Fe (2+)</t>
  </si>
  <si>
    <t>Brown</t>
  </si>
  <si>
    <t>QNova28(6)1038-1045-2005</t>
  </si>
  <si>
    <t>Fe (3+)</t>
  </si>
  <si>
    <t>fenantrolina - 1,10</t>
  </si>
  <si>
    <t>fenilanina</t>
  </si>
  <si>
    <t>Fenol</t>
  </si>
  <si>
    <t>fluoreto</t>
  </si>
  <si>
    <t>fosfato</t>
  </si>
  <si>
    <t>ftálico - ácido</t>
  </si>
  <si>
    <t>fumárico-ácido</t>
  </si>
  <si>
    <t>glicina</t>
  </si>
  <si>
    <t>glicólico- ácido</t>
  </si>
  <si>
    <t>glifosato</t>
  </si>
  <si>
    <t>glutâmico-acido</t>
  </si>
  <si>
    <t>guanidina</t>
  </si>
  <si>
    <t>hemimelítico - acido</t>
  </si>
  <si>
    <t>HEPES</t>
  </si>
  <si>
    <t>ACDlab</t>
  </si>
  <si>
    <t>hidroquinona</t>
  </si>
  <si>
    <t>Hidroxilamônio</t>
  </si>
  <si>
    <t>Hipocloroso-ácido</t>
  </si>
  <si>
    <t>histidina</t>
  </si>
  <si>
    <t>imidoacético-ácido</t>
  </si>
  <si>
    <t>isoleucina</t>
  </si>
  <si>
    <t>leucina</t>
  </si>
  <si>
    <t>lisina</t>
  </si>
  <si>
    <t>maleico-ácido</t>
  </si>
  <si>
    <t>Metilamônio</t>
  </si>
  <si>
    <t>metionina</t>
  </si>
  <si>
    <t>Mg (2+) (sem efeito precipitado)</t>
  </si>
  <si>
    <t>Ni(II) (sem efeito precipitado)</t>
  </si>
  <si>
    <t>nitrito</t>
  </si>
  <si>
    <t>oxalato</t>
  </si>
  <si>
    <t>Pb(2+) (sem efeito precipitado)</t>
  </si>
  <si>
    <t>piperazina</t>
  </si>
  <si>
    <t>piperidina</t>
  </si>
  <si>
    <t>Piridínio</t>
  </si>
  <si>
    <t>Pirofosfato</t>
  </si>
  <si>
    <t>prolina</t>
  </si>
  <si>
    <t>serina</t>
  </si>
  <si>
    <t>sulfato</t>
  </si>
  <si>
    <t>sulfeto</t>
  </si>
  <si>
    <t xml:space="preserve">Sulfito </t>
  </si>
  <si>
    <t>tartarato</t>
  </si>
  <si>
    <t>teste</t>
  </si>
  <si>
    <t>tirosina</t>
  </si>
  <si>
    <t>treonina</t>
  </si>
  <si>
    <t>trietanolamina</t>
  </si>
  <si>
    <t>Trietilamônio</t>
  </si>
  <si>
    <t>triptofano</t>
  </si>
  <si>
    <t>Tris H+</t>
  </si>
  <si>
    <t>Harris</t>
  </si>
  <si>
    <t>valina</t>
  </si>
  <si>
    <t>Zn(II) (sem efeito precipitado)</t>
  </si>
  <si>
    <t>Base_Forte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</si>
</sst>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0" x14ac:knownFonts="1">
    <font>
      <sz val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indexed="10"/>
      <name val="Arial"/>
      <family val="2"/>
    </font>
    <font>
      <b/>
      <sz val="8"/>
      <color rgb="FFFF0000"/>
      <name val="Arial"/>
      <family val="2"/>
    </font>
    <font>
      <sz val="8"/>
      <color theme="0" tint="-0.1499984740745262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164" fontId="1" fillId="0" borderId="1" xfId="0" applyNumberFormat="1" applyFont="1" applyBorder="1"/>
    <xf numFmtId="0" fontId="2" fillId="0" borderId="0" xfId="0" applyFont="1" applyAlignment="1">
      <alignment horizontal="right"/>
    </xf>
    <xf numFmtId="0" fontId="7" fillId="0" borderId="1" xfId="0" applyFont="1" applyBorder="1"/>
    <xf numFmtId="11" fontId="1" fillId="0" borderId="1" xfId="0" applyNumberFormat="1" applyFont="1" applyBorder="1"/>
    <xf numFmtId="2" fontId="1" fillId="0" borderId="1" xfId="0" applyNumberFormat="1" applyFont="1" applyBorder="1"/>
    <xf numFmtId="4" fontId="1" fillId="0" borderId="1" xfId="0" applyNumberFormat="1" applyFont="1" applyBorder="1"/>
    <xf numFmtId="165" fontId="1" fillId="0" borderId="1" xfId="0" applyNumberFormat="1" applyFont="1" applyBorder="1"/>
    <xf numFmtId="0" fontId="4" fillId="2" borderId="0" xfId="0" applyFont="1" applyFill="1"/>
    <xf numFmtId="164" fontId="1" fillId="0" borderId="0" xfId="0" applyNumberFormat="1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Dropbox/PACOTE%20EQUISA/Equisa%20-%20P&#225;gina/AlfaDist/AlfaDist_6%20English%20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E"/>
      <sheetName val="log alfa"/>
      <sheetName val="Effective Eletrical  Charge"/>
      <sheetName val="Van Slyke's Buffer Power (b)"/>
      <sheetName val="Buffering Function"/>
      <sheetName val="Ionic strength"/>
      <sheetName val="Results"/>
      <sheetName val="Dados"/>
      <sheetName val="Equaçõ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2AE3-0B48-4A6A-A69F-FB01C617B0CA}">
  <sheetPr codeName="Plan4">
    <pageSetUpPr fitToPage="1"/>
  </sheetPr>
  <dimension ref="A2:P95"/>
  <sheetViews>
    <sheetView tabSelected="1" workbookViewId="0">
      <pane ySplit="930" topLeftCell="A10"/>
      <selection sqref="A1:XFD1"/>
      <selection pane="bottomLeft" activeCell="I11" sqref="I11"/>
    </sheetView>
  </sheetViews>
  <sheetFormatPr defaultRowHeight="11.25" x14ac:dyDescent="0.2"/>
  <cols>
    <col min="1" max="1" width="16.28515625" style="1" customWidth="1"/>
    <col min="2" max="12" width="9.140625" style="1"/>
    <col min="13" max="256" width="9.140625" style="2"/>
    <col min="257" max="257" width="16.28515625" style="2" customWidth="1"/>
    <col min="258" max="512" width="9.140625" style="2"/>
    <col min="513" max="513" width="16.28515625" style="2" customWidth="1"/>
    <col min="514" max="768" width="9.140625" style="2"/>
    <col min="769" max="769" width="16.28515625" style="2" customWidth="1"/>
    <col min="770" max="1024" width="9.140625" style="2"/>
    <col min="1025" max="1025" width="16.28515625" style="2" customWidth="1"/>
    <col min="1026" max="1280" width="9.140625" style="2"/>
    <col min="1281" max="1281" width="16.28515625" style="2" customWidth="1"/>
    <col min="1282" max="1536" width="9.140625" style="2"/>
    <col min="1537" max="1537" width="16.28515625" style="2" customWidth="1"/>
    <col min="1538" max="1792" width="9.140625" style="2"/>
    <col min="1793" max="1793" width="16.28515625" style="2" customWidth="1"/>
    <col min="1794" max="2048" width="9.140625" style="2"/>
    <col min="2049" max="2049" width="16.28515625" style="2" customWidth="1"/>
    <col min="2050" max="2304" width="9.140625" style="2"/>
    <col min="2305" max="2305" width="16.28515625" style="2" customWidth="1"/>
    <col min="2306" max="2560" width="9.140625" style="2"/>
    <col min="2561" max="2561" width="16.28515625" style="2" customWidth="1"/>
    <col min="2562" max="2816" width="9.140625" style="2"/>
    <col min="2817" max="2817" width="16.28515625" style="2" customWidth="1"/>
    <col min="2818" max="3072" width="9.140625" style="2"/>
    <col min="3073" max="3073" width="16.28515625" style="2" customWidth="1"/>
    <col min="3074" max="3328" width="9.140625" style="2"/>
    <col min="3329" max="3329" width="16.28515625" style="2" customWidth="1"/>
    <col min="3330" max="3584" width="9.140625" style="2"/>
    <col min="3585" max="3585" width="16.28515625" style="2" customWidth="1"/>
    <col min="3586" max="3840" width="9.140625" style="2"/>
    <col min="3841" max="3841" width="16.28515625" style="2" customWidth="1"/>
    <col min="3842" max="4096" width="9.140625" style="2"/>
    <col min="4097" max="4097" width="16.28515625" style="2" customWidth="1"/>
    <col min="4098" max="4352" width="9.140625" style="2"/>
    <col min="4353" max="4353" width="16.28515625" style="2" customWidth="1"/>
    <col min="4354" max="4608" width="9.140625" style="2"/>
    <col min="4609" max="4609" width="16.28515625" style="2" customWidth="1"/>
    <col min="4610" max="4864" width="9.140625" style="2"/>
    <col min="4865" max="4865" width="16.28515625" style="2" customWidth="1"/>
    <col min="4866" max="5120" width="9.140625" style="2"/>
    <col min="5121" max="5121" width="16.28515625" style="2" customWidth="1"/>
    <col min="5122" max="5376" width="9.140625" style="2"/>
    <col min="5377" max="5377" width="16.28515625" style="2" customWidth="1"/>
    <col min="5378" max="5632" width="9.140625" style="2"/>
    <col min="5633" max="5633" width="16.28515625" style="2" customWidth="1"/>
    <col min="5634" max="5888" width="9.140625" style="2"/>
    <col min="5889" max="5889" width="16.28515625" style="2" customWidth="1"/>
    <col min="5890" max="6144" width="9.140625" style="2"/>
    <col min="6145" max="6145" width="16.28515625" style="2" customWidth="1"/>
    <col min="6146" max="6400" width="9.140625" style="2"/>
    <col min="6401" max="6401" width="16.28515625" style="2" customWidth="1"/>
    <col min="6402" max="6656" width="9.140625" style="2"/>
    <col min="6657" max="6657" width="16.28515625" style="2" customWidth="1"/>
    <col min="6658" max="6912" width="9.140625" style="2"/>
    <col min="6913" max="6913" width="16.28515625" style="2" customWidth="1"/>
    <col min="6914" max="7168" width="9.140625" style="2"/>
    <col min="7169" max="7169" width="16.28515625" style="2" customWidth="1"/>
    <col min="7170" max="7424" width="9.140625" style="2"/>
    <col min="7425" max="7425" width="16.28515625" style="2" customWidth="1"/>
    <col min="7426" max="7680" width="9.140625" style="2"/>
    <col min="7681" max="7681" width="16.28515625" style="2" customWidth="1"/>
    <col min="7682" max="7936" width="9.140625" style="2"/>
    <col min="7937" max="7937" width="16.28515625" style="2" customWidth="1"/>
    <col min="7938" max="8192" width="9.140625" style="2"/>
    <col min="8193" max="8193" width="16.28515625" style="2" customWidth="1"/>
    <col min="8194" max="8448" width="9.140625" style="2"/>
    <col min="8449" max="8449" width="16.28515625" style="2" customWidth="1"/>
    <col min="8450" max="8704" width="9.140625" style="2"/>
    <col min="8705" max="8705" width="16.28515625" style="2" customWidth="1"/>
    <col min="8706" max="8960" width="9.140625" style="2"/>
    <col min="8961" max="8961" width="16.28515625" style="2" customWidth="1"/>
    <col min="8962" max="9216" width="9.140625" style="2"/>
    <col min="9217" max="9217" width="16.28515625" style="2" customWidth="1"/>
    <col min="9218" max="9472" width="9.140625" style="2"/>
    <col min="9473" max="9473" width="16.28515625" style="2" customWidth="1"/>
    <col min="9474" max="9728" width="9.140625" style="2"/>
    <col min="9729" max="9729" width="16.28515625" style="2" customWidth="1"/>
    <col min="9730" max="9984" width="9.140625" style="2"/>
    <col min="9985" max="9985" width="16.28515625" style="2" customWidth="1"/>
    <col min="9986" max="10240" width="9.140625" style="2"/>
    <col min="10241" max="10241" width="16.28515625" style="2" customWidth="1"/>
    <col min="10242" max="10496" width="9.140625" style="2"/>
    <col min="10497" max="10497" width="16.28515625" style="2" customWidth="1"/>
    <col min="10498" max="10752" width="9.140625" style="2"/>
    <col min="10753" max="10753" width="16.28515625" style="2" customWidth="1"/>
    <col min="10754" max="11008" width="9.140625" style="2"/>
    <col min="11009" max="11009" width="16.28515625" style="2" customWidth="1"/>
    <col min="11010" max="11264" width="9.140625" style="2"/>
    <col min="11265" max="11265" width="16.28515625" style="2" customWidth="1"/>
    <col min="11266" max="11520" width="9.140625" style="2"/>
    <col min="11521" max="11521" width="16.28515625" style="2" customWidth="1"/>
    <col min="11522" max="11776" width="9.140625" style="2"/>
    <col min="11777" max="11777" width="16.28515625" style="2" customWidth="1"/>
    <col min="11778" max="12032" width="9.140625" style="2"/>
    <col min="12033" max="12033" width="16.28515625" style="2" customWidth="1"/>
    <col min="12034" max="12288" width="9.140625" style="2"/>
    <col min="12289" max="12289" width="16.28515625" style="2" customWidth="1"/>
    <col min="12290" max="12544" width="9.140625" style="2"/>
    <col min="12545" max="12545" width="16.28515625" style="2" customWidth="1"/>
    <col min="12546" max="12800" width="9.140625" style="2"/>
    <col min="12801" max="12801" width="16.28515625" style="2" customWidth="1"/>
    <col min="12802" max="13056" width="9.140625" style="2"/>
    <col min="13057" max="13057" width="16.28515625" style="2" customWidth="1"/>
    <col min="13058" max="13312" width="9.140625" style="2"/>
    <col min="13313" max="13313" width="16.28515625" style="2" customWidth="1"/>
    <col min="13314" max="13568" width="9.140625" style="2"/>
    <col min="13569" max="13569" width="16.28515625" style="2" customWidth="1"/>
    <col min="13570" max="13824" width="9.140625" style="2"/>
    <col min="13825" max="13825" width="16.28515625" style="2" customWidth="1"/>
    <col min="13826" max="14080" width="9.140625" style="2"/>
    <col min="14081" max="14081" width="16.28515625" style="2" customWidth="1"/>
    <col min="14082" max="14336" width="9.140625" style="2"/>
    <col min="14337" max="14337" width="16.28515625" style="2" customWidth="1"/>
    <col min="14338" max="14592" width="9.140625" style="2"/>
    <col min="14593" max="14593" width="16.28515625" style="2" customWidth="1"/>
    <col min="14594" max="14848" width="9.140625" style="2"/>
    <col min="14849" max="14849" width="16.28515625" style="2" customWidth="1"/>
    <col min="14850" max="15104" width="9.140625" style="2"/>
    <col min="15105" max="15105" width="16.28515625" style="2" customWidth="1"/>
    <col min="15106" max="15360" width="9.140625" style="2"/>
    <col min="15361" max="15361" width="16.28515625" style="2" customWidth="1"/>
    <col min="15362" max="15616" width="9.140625" style="2"/>
    <col min="15617" max="15617" width="16.28515625" style="2" customWidth="1"/>
    <col min="15618" max="15872" width="9.140625" style="2"/>
    <col min="15873" max="15873" width="16.28515625" style="2" customWidth="1"/>
    <col min="15874" max="16128" width="9.140625" style="2"/>
    <col min="16129" max="16129" width="16.28515625" style="2" customWidth="1"/>
    <col min="16130" max="16384" width="9.140625" style="2"/>
  </cols>
  <sheetData>
    <row r="2" spans="1:16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 t="s">
        <v>12</v>
      </c>
      <c r="N2" s="5" t="s">
        <v>13</v>
      </c>
    </row>
    <row r="3" spans="1:16" s="8" customFormat="1" x14ac:dyDescent="0.2">
      <c r="A3" s="6" t="s">
        <v>14</v>
      </c>
      <c r="B3" s="6">
        <v>0</v>
      </c>
      <c r="C3" s="6">
        <v>0</v>
      </c>
      <c r="D3" s="6">
        <v>1</v>
      </c>
      <c r="E3" s="6">
        <v>-7</v>
      </c>
      <c r="F3" s="6"/>
      <c r="G3" s="6"/>
      <c r="H3" s="6"/>
      <c r="I3" s="6"/>
      <c r="J3" s="6"/>
      <c r="K3" s="6"/>
      <c r="L3" s="6"/>
      <c r="M3" s="4"/>
      <c r="N3" s="7">
        <f>IF(SUM(B3,D3)&lt;&gt;COUNT(E3:L3),"ATENCAO",)</f>
        <v>0</v>
      </c>
    </row>
    <row r="4" spans="1:16" x14ac:dyDescent="0.2">
      <c r="A4" s="6" t="s">
        <v>113</v>
      </c>
      <c r="B4" s="6">
        <v>0</v>
      </c>
      <c r="C4" s="6">
        <v>0</v>
      </c>
      <c r="D4" s="6">
        <v>1</v>
      </c>
      <c r="E4" s="6">
        <v>17.997</v>
      </c>
      <c r="F4" s="6"/>
      <c r="G4" s="6"/>
      <c r="H4" s="6"/>
      <c r="I4" s="6"/>
      <c r="J4" s="6"/>
      <c r="K4" s="6"/>
      <c r="L4" s="6"/>
      <c r="M4" s="4"/>
      <c r="N4" s="7">
        <f>IF(SUM(B4,D4)&lt;&gt;COUNT(E4:L4),"ATENCAO",)</f>
        <v>0</v>
      </c>
    </row>
    <row r="5" spans="1:16" s="8" customFormat="1" x14ac:dyDescent="0.2">
      <c r="A5" s="6" t="s">
        <v>15</v>
      </c>
      <c r="B5" s="6">
        <v>0</v>
      </c>
      <c r="C5" s="6">
        <v>0</v>
      </c>
      <c r="D5" s="6">
        <v>1</v>
      </c>
      <c r="E5" s="6">
        <v>4.76</v>
      </c>
      <c r="F5" s="6"/>
      <c r="G5" s="6"/>
      <c r="H5" s="6"/>
      <c r="I5" s="6"/>
      <c r="J5" s="6"/>
      <c r="K5" s="6"/>
      <c r="L5" s="6"/>
      <c r="M5" s="4"/>
      <c r="N5" s="7">
        <f>IF(SUM(B5,D5)&lt;&gt;COUNT(E5:L5),"ATENCAO",)</f>
        <v>0</v>
      </c>
      <c r="O5" s="8">
        <v>1</v>
      </c>
      <c r="P5" s="8" t="s">
        <v>16</v>
      </c>
    </row>
    <row r="6" spans="1:16" s="8" customFormat="1" x14ac:dyDescent="0.2">
      <c r="A6" s="9" t="s">
        <v>17</v>
      </c>
      <c r="B6" s="5">
        <v>1</v>
      </c>
      <c r="C6" s="5">
        <v>1</v>
      </c>
      <c r="D6" s="5">
        <v>1</v>
      </c>
      <c r="E6" s="6">
        <v>12</v>
      </c>
      <c r="F6" s="6">
        <v>12.009999999999998</v>
      </c>
      <c r="G6" s="6"/>
      <c r="H6" s="6"/>
      <c r="I6" s="6"/>
      <c r="J6" s="5"/>
      <c r="K6" s="5"/>
      <c r="L6" s="5"/>
      <c r="M6" s="5">
        <f>COUNT(E6:L6)-SUM(B6,D6)</f>
        <v>0</v>
      </c>
      <c r="N6" s="5"/>
      <c r="O6" s="8">
        <v>2</v>
      </c>
      <c r="P6" s="8" t="s">
        <v>18</v>
      </c>
    </row>
    <row r="7" spans="1:16" s="8" customFormat="1" x14ac:dyDescent="0.2">
      <c r="A7" s="6" t="s">
        <v>19</v>
      </c>
      <c r="B7" s="6">
        <v>3</v>
      </c>
      <c r="C7" s="6">
        <v>3</v>
      </c>
      <c r="D7" s="6">
        <v>2</v>
      </c>
      <c r="E7" s="6">
        <v>5.0199999999999996</v>
      </c>
      <c r="F7" s="6">
        <v>5.3550000000000004</v>
      </c>
      <c r="G7" s="6">
        <v>5.69</v>
      </c>
      <c r="H7" s="6">
        <v>8.34</v>
      </c>
      <c r="I7" s="6">
        <v>10.91</v>
      </c>
      <c r="J7" s="6"/>
      <c r="K7" s="6"/>
      <c r="L7" s="6"/>
      <c r="M7" s="4"/>
      <c r="N7" s="7">
        <f>IF(SUM(B7,D7)&lt;&gt;COUNT(E7:L7),"ATENCAO",)</f>
        <v>0</v>
      </c>
      <c r="O7" s="8">
        <v>3</v>
      </c>
      <c r="P7" s="8" t="s">
        <v>20</v>
      </c>
    </row>
    <row r="8" spans="1:16" x14ac:dyDescent="0.2">
      <c r="A8" s="9" t="s">
        <v>21</v>
      </c>
      <c r="B8" s="6">
        <v>5</v>
      </c>
      <c r="C8" s="6">
        <v>3</v>
      </c>
      <c r="D8" s="6">
        <v>0</v>
      </c>
      <c r="E8" s="6">
        <v>5.0199999999999996</v>
      </c>
      <c r="F8" s="6">
        <v>5.3550000000000004</v>
      </c>
      <c r="G8" s="6">
        <v>5.69</v>
      </c>
      <c r="H8" s="6">
        <v>8.34</v>
      </c>
      <c r="I8" s="6">
        <v>10.91</v>
      </c>
      <c r="J8" s="6"/>
      <c r="K8" s="6"/>
      <c r="L8" s="6"/>
      <c r="M8" s="4"/>
      <c r="N8" s="5"/>
      <c r="O8" s="2">
        <v>4</v>
      </c>
      <c r="P8" s="2" t="s">
        <v>22</v>
      </c>
    </row>
    <row r="9" spans="1:16" x14ac:dyDescent="0.2">
      <c r="A9" s="6" t="s">
        <v>23</v>
      </c>
      <c r="B9" s="6">
        <v>1</v>
      </c>
      <c r="C9" s="6">
        <v>1</v>
      </c>
      <c r="D9" s="6">
        <v>1</v>
      </c>
      <c r="E9" s="10">
        <v>2.3479999999999999</v>
      </c>
      <c r="F9" s="6">
        <v>9.8670000000000009</v>
      </c>
      <c r="G9" s="6"/>
      <c r="H9" s="6"/>
      <c r="I9" s="6"/>
      <c r="J9" s="6"/>
      <c r="K9" s="6"/>
      <c r="L9" s="6"/>
      <c r="M9" s="4"/>
      <c r="N9" s="7">
        <f t="shared" ref="N9:N17" si="0">IF(SUM(B9,D9)&lt;&gt;COUNT(E9:L9),"ATENCAO",)</f>
        <v>0</v>
      </c>
      <c r="O9" s="2">
        <v>5</v>
      </c>
      <c r="P9" s="2" t="s">
        <v>24</v>
      </c>
    </row>
    <row r="10" spans="1:16" x14ac:dyDescent="0.2">
      <c r="A10" s="6" t="s">
        <v>25</v>
      </c>
      <c r="B10" s="6">
        <v>1</v>
      </c>
      <c r="C10" s="6">
        <v>-1</v>
      </c>
      <c r="D10" s="6">
        <v>0</v>
      </c>
      <c r="E10" s="10">
        <v>3.39</v>
      </c>
      <c r="F10" s="6"/>
      <c r="G10" s="6"/>
      <c r="H10" s="6"/>
      <c r="I10" s="6"/>
      <c r="J10" s="6"/>
      <c r="K10" s="6"/>
      <c r="L10" s="6"/>
      <c r="M10" s="4">
        <v>9</v>
      </c>
      <c r="N10" s="7"/>
    </row>
    <row r="11" spans="1:16" x14ac:dyDescent="0.2">
      <c r="A11" s="6" t="s">
        <v>26</v>
      </c>
      <c r="B11" s="6">
        <v>3</v>
      </c>
      <c r="C11" s="6">
        <v>3</v>
      </c>
      <c r="D11" s="6">
        <v>2</v>
      </c>
      <c r="E11" s="10">
        <v>5.0199999999999996</v>
      </c>
      <c r="F11" s="6">
        <v>5.36</v>
      </c>
      <c r="G11" s="6">
        <v>5.69</v>
      </c>
      <c r="H11" s="6">
        <v>8.34</v>
      </c>
      <c r="I11" s="6">
        <v>10.91</v>
      </c>
      <c r="J11" s="6"/>
      <c r="K11" s="6"/>
      <c r="L11" s="6"/>
      <c r="M11" s="4"/>
      <c r="N11" s="7">
        <f t="shared" si="0"/>
        <v>0</v>
      </c>
      <c r="O11" s="2">
        <v>6</v>
      </c>
      <c r="P11" s="2" t="s">
        <v>27</v>
      </c>
    </row>
    <row r="12" spans="1:16" x14ac:dyDescent="0.2">
      <c r="A12" s="6" t="s">
        <v>28</v>
      </c>
      <c r="B12" s="6">
        <v>1</v>
      </c>
      <c r="C12" s="6">
        <v>1</v>
      </c>
      <c r="D12" s="6">
        <v>0</v>
      </c>
      <c r="E12" s="6">
        <v>9.24</v>
      </c>
      <c r="F12" s="6"/>
      <c r="G12" s="6"/>
      <c r="H12" s="6"/>
      <c r="I12" s="6"/>
      <c r="J12" s="6"/>
      <c r="K12" s="6"/>
      <c r="L12" s="6"/>
      <c r="M12" s="4"/>
      <c r="N12" s="7">
        <f t="shared" si="0"/>
        <v>0</v>
      </c>
      <c r="O12" s="2">
        <v>7</v>
      </c>
      <c r="P12" s="2" t="s">
        <v>29</v>
      </c>
    </row>
    <row r="13" spans="1:16" x14ac:dyDescent="0.2">
      <c r="A13" s="6" t="s">
        <v>30</v>
      </c>
      <c r="B13" s="6">
        <v>1</v>
      </c>
      <c r="C13" s="6">
        <v>1</v>
      </c>
      <c r="D13" s="6">
        <v>0</v>
      </c>
      <c r="E13" s="6">
        <v>4.78</v>
      </c>
      <c r="F13" s="6">
        <v>9.9700000000000006</v>
      </c>
      <c r="G13" s="6"/>
      <c r="H13" s="6"/>
      <c r="I13" s="6"/>
      <c r="J13" s="6"/>
      <c r="K13" s="6"/>
      <c r="L13" s="6"/>
      <c r="M13" s="4">
        <v>10</v>
      </c>
      <c r="N13" s="7"/>
    </row>
    <row r="14" spans="1:16" x14ac:dyDescent="0.2">
      <c r="A14" s="6" t="s">
        <v>31</v>
      </c>
      <c r="B14" s="6">
        <v>1</v>
      </c>
      <c r="C14" s="6">
        <v>1</v>
      </c>
      <c r="D14" s="6">
        <v>0</v>
      </c>
      <c r="E14" s="6">
        <v>4.66</v>
      </c>
      <c r="F14" s="6"/>
      <c r="G14" s="6"/>
      <c r="H14" s="6"/>
      <c r="I14" s="6"/>
      <c r="J14" s="6"/>
      <c r="K14" s="6"/>
      <c r="L14" s="6"/>
      <c r="M14" s="4"/>
      <c r="N14" s="7">
        <f t="shared" si="0"/>
        <v>0</v>
      </c>
      <c r="O14" s="2">
        <v>8</v>
      </c>
      <c r="P14" s="2" t="s">
        <v>32</v>
      </c>
    </row>
    <row r="15" spans="1:16" x14ac:dyDescent="0.2">
      <c r="A15" s="6" t="s">
        <v>33</v>
      </c>
      <c r="B15" s="6">
        <v>2</v>
      </c>
      <c r="C15" s="6">
        <v>2</v>
      </c>
      <c r="D15" s="6">
        <v>1</v>
      </c>
      <c r="E15" s="6">
        <v>1.823</v>
      </c>
      <c r="F15" s="6">
        <v>8.9909999999999997</v>
      </c>
      <c r="G15" s="6">
        <v>12.48</v>
      </c>
      <c r="H15" s="6"/>
      <c r="I15" s="6"/>
      <c r="J15" s="6"/>
      <c r="K15" s="6"/>
      <c r="L15" s="6"/>
      <c r="M15" s="4"/>
      <c r="N15" s="7">
        <f t="shared" si="0"/>
        <v>0</v>
      </c>
      <c r="O15" s="11" t="s">
        <v>34</v>
      </c>
      <c r="P15" s="2" t="s">
        <v>35</v>
      </c>
    </row>
    <row r="16" spans="1:16" x14ac:dyDescent="0.2">
      <c r="A16" s="6" t="s">
        <v>36</v>
      </c>
      <c r="B16" s="6">
        <v>1</v>
      </c>
      <c r="C16" s="6">
        <v>1</v>
      </c>
      <c r="D16" s="6">
        <v>1</v>
      </c>
      <c r="E16" s="10">
        <v>2.14</v>
      </c>
      <c r="F16" s="6">
        <v>8.7200000000000006</v>
      </c>
      <c r="G16" s="6"/>
      <c r="H16" s="6"/>
      <c r="I16" s="6"/>
      <c r="J16" s="6"/>
      <c r="K16" s="6"/>
      <c r="L16" s="6"/>
      <c r="M16" s="4"/>
      <c r="N16" s="7">
        <f t="shared" si="0"/>
        <v>0</v>
      </c>
      <c r="O16" s="2">
        <v>9</v>
      </c>
      <c r="P16" s="2" t="s">
        <v>37</v>
      </c>
    </row>
    <row r="17" spans="1:16" x14ac:dyDescent="0.2">
      <c r="A17" s="6" t="s">
        <v>38</v>
      </c>
      <c r="B17" s="6">
        <v>1</v>
      </c>
      <c r="C17" s="6">
        <v>1</v>
      </c>
      <c r="D17" s="6">
        <v>2</v>
      </c>
      <c r="E17" s="10">
        <v>1.99</v>
      </c>
      <c r="F17" s="6">
        <v>3.9990000000000001</v>
      </c>
      <c r="G17" s="6">
        <v>10.002000000000001</v>
      </c>
      <c r="H17" s="6"/>
      <c r="I17" s="6"/>
      <c r="J17" s="6"/>
      <c r="K17" s="6"/>
      <c r="L17" s="6"/>
      <c r="M17" s="4"/>
      <c r="N17" s="7">
        <f t="shared" si="0"/>
        <v>0</v>
      </c>
      <c r="P17" s="2" t="s">
        <v>39</v>
      </c>
    </row>
    <row r="18" spans="1:16" x14ac:dyDescent="0.2">
      <c r="A18" s="9" t="s">
        <v>40</v>
      </c>
      <c r="B18" s="5">
        <v>2</v>
      </c>
      <c r="C18" s="5">
        <v>2</v>
      </c>
      <c r="D18" s="5">
        <v>0</v>
      </c>
      <c r="E18" s="6">
        <v>13.36</v>
      </c>
      <c r="F18" s="6">
        <v>24.36</v>
      </c>
      <c r="G18" s="6"/>
      <c r="H18" s="6"/>
      <c r="I18" s="6"/>
      <c r="J18" s="6"/>
      <c r="K18" s="6"/>
      <c r="L18" s="6"/>
      <c r="M18" s="12"/>
      <c r="N18" s="5"/>
    </row>
    <row r="19" spans="1:16" x14ac:dyDescent="0.2">
      <c r="A19" s="6" t="s">
        <v>41</v>
      </c>
      <c r="B19" s="6">
        <v>0</v>
      </c>
      <c r="C19" s="6">
        <v>0</v>
      </c>
      <c r="D19" s="6">
        <v>1</v>
      </c>
      <c r="E19" s="10">
        <v>4.202</v>
      </c>
      <c r="F19" s="6"/>
      <c r="G19" s="6"/>
      <c r="H19" s="6"/>
      <c r="I19" s="6"/>
      <c r="J19" s="6"/>
      <c r="K19" s="6"/>
      <c r="L19" s="6"/>
      <c r="M19" s="4"/>
      <c r="N19" s="7">
        <f>IF(SUM(B19,D19)&lt;&gt;COUNT(E19:L19),"ATENCAO",)</f>
        <v>0</v>
      </c>
    </row>
    <row r="20" spans="1:16" x14ac:dyDescent="0.2">
      <c r="A20" s="6" t="s">
        <v>42</v>
      </c>
      <c r="B20" s="6">
        <v>1</v>
      </c>
      <c r="C20" s="6">
        <v>1</v>
      </c>
      <c r="D20" s="6">
        <v>0</v>
      </c>
      <c r="E20" s="6">
        <v>4.3499999999999996</v>
      </c>
      <c r="F20" s="6"/>
      <c r="G20" s="6"/>
      <c r="H20" s="6"/>
      <c r="I20" s="6"/>
      <c r="J20" s="6"/>
      <c r="K20" s="6"/>
      <c r="L20" s="6"/>
      <c r="M20" s="4"/>
      <c r="N20" s="7">
        <f>IF(SUM(B20,D20)&lt;&gt;COUNT(E20:L20),"ATENCAO",)</f>
        <v>0</v>
      </c>
      <c r="P20" s="2">
        <f>1*13.2/65</f>
        <v>0.20307692307692307</v>
      </c>
    </row>
    <row r="21" spans="1:16" x14ac:dyDescent="0.2">
      <c r="A21" s="6" t="s">
        <v>43</v>
      </c>
      <c r="B21" s="6">
        <v>0</v>
      </c>
      <c r="C21" s="6">
        <v>0</v>
      </c>
      <c r="D21" s="6">
        <v>1</v>
      </c>
      <c r="E21" s="6">
        <v>9.234</v>
      </c>
      <c r="F21" s="6"/>
      <c r="G21" s="6"/>
      <c r="H21" s="6"/>
      <c r="I21" s="6"/>
      <c r="J21" s="6"/>
      <c r="K21" s="6"/>
      <c r="L21" s="6"/>
      <c r="M21" s="4"/>
      <c r="N21" s="7">
        <f>IF(SUM(B21,D21)&lt;&gt;COUNT(E21:L21),"ATENCAO",)</f>
        <v>0</v>
      </c>
    </row>
    <row r="22" spans="1:16" x14ac:dyDescent="0.2">
      <c r="A22" s="9" t="s">
        <v>44</v>
      </c>
      <c r="B22" s="5">
        <v>2</v>
      </c>
      <c r="C22" s="5">
        <v>2</v>
      </c>
      <c r="D22" s="5">
        <v>0</v>
      </c>
      <c r="E22" s="6">
        <v>12.67</v>
      </c>
      <c r="F22" s="6">
        <v>14</v>
      </c>
      <c r="G22" s="6"/>
      <c r="H22" s="6"/>
      <c r="I22" s="6"/>
      <c r="J22" s="6"/>
      <c r="K22" s="6"/>
      <c r="L22" s="6"/>
      <c r="M22" s="12"/>
      <c r="N22" s="5"/>
    </row>
    <row r="23" spans="1:16" x14ac:dyDescent="0.2">
      <c r="A23" s="6" t="s">
        <v>45</v>
      </c>
      <c r="B23" s="6">
        <v>0</v>
      </c>
      <c r="C23" s="6">
        <v>0</v>
      </c>
      <c r="D23" s="6">
        <v>2</v>
      </c>
      <c r="E23" s="6">
        <v>6.3520000000000003</v>
      </c>
      <c r="F23" s="6">
        <v>10.329000000000001</v>
      </c>
      <c r="G23" s="6"/>
      <c r="H23" s="6"/>
      <c r="I23" s="13"/>
      <c r="J23" s="6"/>
      <c r="K23" s="6"/>
      <c r="L23" s="6"/>
      <c r="M23" s="4">
        <v>2</v>
      </c>
      <c r="N23" s="7">
        <f>IF(SUM(B23,D23)&lt;&gt;COUNT(E23:L23),"ATENCAO",)</f>
        <v>0</v>
      </c>
    </row>
    <row r="24" spans="1:16" x14ac:dyDescent="0.2">
      <c r="A24" s="9" t="s">
        <v>46</v>
      </c>
      <c r="B24" s="5">
        <v>2</v>
      </c>
      <c r="C24" s="5">
        <v>2</v>
      </c>
      <c r="D24" s="5">
        <v>2</v>
      </c>
      <c r="E24" s="6">
        <v>10.08</v>
      </c>
      <c r="F24" s="6">
        <v>10.27</v>
      </c>
      <c r="G24" s="6">
        <v>12.95</v>
      </c>
      <c r="H24" s="6">
        <v>14.05</v>
      </c>
      <c r="I24" s="6"/>
      <c r="J24" s="6"/>
      <c r="K24" s="6"/>
      <c r="L24" s="6"/>
      <c r="M24" s="12"/>
      <c r="N24" s="5"/>
    </row>
    <row r="25" spans="1:16" x14ac:dyDescent="0.2">
      <c r="A25" s="6" t="s">
        <v>47</v>
      </c>
      <c r="B25" s="6">
        <v>1</v>
      </c>
      <c r="C25" s="6">
        <v>1</v>
      </c>
      <c r="D25" s="6">
        <v>2</v>
      </c>
      <c r="E25" s="6">
        <v>1.71</v>
      </c>
      <c r="F25" s="6">
        <v>8.36</v>
      </c>
      <c r="G25" s="6">
        <v>10.77</v>
      </c>
      <c r="H25" s="6"/>
      <c r="I25" s="6"/>
      <c r="J25" s="6"/>
      <c r="K25" s="6"/>
      <c r="L25" s="6"/>
      <c r="M25" s="4"/>
      <c r="N25" s="7">
        <f t="shared" ref="N25:N62" si="1">IF(SUM(B25,D25)&lt;&gt;COUNT(E25:L25),"ATENCAO",)</f>
        <v>0</v>
      </c>
    </row>
    <row r="26" spans="1:16" x14ac:dyDescent="0.2">
      <c r="A26" s="6" t="s">
        <v>48</v>
      </c>
      <c r="B26" s="6">
        <v>0</v>
      </c>
      <c r="C26" s="6">
        <v>0</v>
      </c>
      <c r="D26" s="6">
        <v>3</v>
      </c>
      <c r="E26" s="6">
        <v>3.1280000000000001</v>
      </c>
      <c r="F26" s="6">
        <v>4.7610000000000001</v>
      </c>
      <c r="G26" s="6">
        <v>6.3959999999999999</v>
      </c>
      <c r="H26" s="6"/>
      <c r="I26" s="6"/>
      <c r="J26" s="6"/>
      <c r="K26" s="6"/>
      <c r="L26" s="6"/>
      <c r="M26" s="4">
        <v>2</v>
      </c>
      <c r="N26" s="7">
        <f t="shared" si="1"/>
        <v>0</v>
      </c>
    </row>
    <row r="27" spans="1:16" x14ac:dyDescent="0.2">
      <c r="A27" s="6" t="s">
        <v>49</v>
      </c>
      <c r="B27" s="6">
        <v>0</v>
      </c>
      <c r="C27" s="6">
        <v>0</v>
      </c>
      <c r="D27" s="6">
        <v>1</v>
      </c>
      <c r="E27" s="6">
        <v>1.95</v>
      </c>
      <c r="F27" s="6"/>
      <c r="G27" s="6"/>
      <c r="H27" s="6"/>
      <c r="I27" s="6"/>
      <c r="J27" s="6"/>
      <c r="K27" s="6"/>
      <c r="L27" s="6"/>
      <c r="M27" s="4"/>
      <c r="N27" s="7">
        <f t="shared" si="1"/>
        <v>0</v>
      </c>
    </row>
    <row r="28" spans="1:16" x14ac:dyDescent="0.2">
      <c r="A28" s="6" t="s">
        <v>50</v>
      </c>
      <c r="B28" s="6">
        <v>3</v>
      </c>
      <c r="C28" s="6">
        <v>3</v>
      </c>
      <c r="D28" s="6">
        <v>1</v>
      </c>
      <c r="E28" s="14">
        <v>4</v>
      </c>
      <c r="F28" s="6">
        <v>5.62</v>
      </c>
      <c r="G28" s="6">
        <v>7.13</v>
      </c>
      <c r="H28" s="6">
        <v>11.02</v>
      </c>
      <c r="I28" s="6"/>
      <c r="J28" s="6"/>
      <c r="K28" s="6"/>
      <c r="L28" s="6"/>
      <c r="M28" s="4"/>
      <c r="N28" s="7">
        <f t="shared" si="1"/>
        <v>0</v>
      </c>
    </row>
    <row r="29" spans="1:16" x14ac:dyDescent="0.2">
      <c r="A29" s="6" t="s">
        <v>51</v>
      </c>
      <c r="B29" s="6">
        <v>2</v>
      </c>
      <c r="C29" s="6">
        <v>2</v>
      </c>
      <c r="D29" s="6">
        <v>2</v>
      </c>
      <c r="E29" s="14">
        <v>7.64</v>
      </c>
      <c r="F29" s="6">
        <v>8.6</v>
      </c>
      <c r="G29" s="6">
        <v>10.36</v>
      </c>
      <c r="H29" s="6">
        <v>13.1</v>
      </c>
      <c r="I29" s="6"/>
      <c r="J29" s="6"/>
      <c r="K29" s="6"/>
      <c r="L29" s="6"/>
      <c r="M29" s="4"/>
      <c r="N29" s="7">
        <f t="shared" si="1"/>
        <v>0</v>
      </c>
    </row>
    <row r="30" spans="1:16" x14ac:dyDescent="0.2">
      <c r="A30" s="6" t="s">
        <v>52</v>
      </c>
      <c r="B30" s="6">
        <v>1</v>
      </c>
      <c r="C30" s="6">
        <v>1</v>
      </c>
      <c r="D30" s="6">
        <v>0</v>
      </c>
      <c r="E30" s="6">
        <v>11.11</v>
      </c>
      <c r="F30" s="6"/>
      <c r="G30" s="6"/>
      <c r="H30" s="6"/>
      <c r="I30" s="6"/>
      <c r="J30" s="6"/>
      <c r="K30" s="6"/>
      <c r="L30" s="6"/>
      <c r="M30" s="4"/>
      <c r="N30" s="7">
        <f t="shared" si="1"/>
        <v>0</v>
      </c>
    </row>
    <row r="31" spans="1:16" x14ac:dyDescent="0.2">
      <c r="A31" s="6" t="s">
        <v>53</v>
      </c>
      <c r="B31" s="6">
        <v>1</v>
      </c>
      <c r="C31" s="6">
        <v>1</v>
      </c>
      <c r="D31" s="6">
        <v>0</v>
      </c>
      <c r="E31" s="6">
        <v>10.72</v>
      </c>
      <c r="F31" s="6"/>
      <c r="G31" s="6"/>
      <c r="H31" s="6"/>
      <c r="I31" s="6"/>
      <c r="J31" s="6"/>
      <c r="K31" s="6"/>
      <c r="L31" s="6"/>
      <c r="M31" s="4"/>
      <c r="N31" s="7">
        <f t="shared" si="1"/>
        <v>0</v>
      </c>
    </row>
    <row r="32" spans="1:16" x14ac:dyDescent="0.2">
      <c r="A32" s="6" t="s">
        <v>54</v>
      </c>
      <c r="B32" s="6">
        <v>2</v>
      </c>
      <c r="C32" s="6">
        <v>2</v>
      </c>
      <c r="D32" s="6">
        <v>4</v>
      </c>
      <c r="E32" s="15">
        <v>0</v>
      </c>
      <c r="F32" s="6">
        <v>1.5</v>
      </c>
      <c r="G32" s="15">
        <v>2</v>
      </c>
      <c r="H32" s="6">
        <v>2.6779999999999999</v>
      </c>
      <c r="I32" s="6">
        <v>6.1609999999999996</v>
      </c>
      <c r="J32" s="6">
        <v>10.26</v>
      </c>
      <c r="K32" s="6"/>
      <c r="L32" s="6"/>
      <c r="M32" s="4"/>
      <c r="N32" s="7">
        <f t="shared" si="1"/>
        <v>0</v>
      </c>
    </row>
    <row r="33" spans="1:15" x14ac:dyDescent="0.2">
      <c r="A33" s="6" t="s">
        <v>55</v>
      </c>
      <c r="B33" s="6">
        <v>1</v>
      </c>
      <c r="C33" s="6">
        <v>0</v>
      </c>
      <c r="D33" s="6">
        <v>0</v>
      </c>
      <c r="E33" s="16">
        <v>9.4979999999999993</v>
      </c>
      <c r="F33" s="6"/>
      <c r="G33" s="6"/>
      <c r="H33" s="6"/>
      <c r="I33" s="6"/>
      <c r="J33" s="6"/>
      <c r="K33" s="6"/>
      <c r="L33" s="6"/>
      <c r="M33" s="4"/>
      <c r="N33" s="7">
        <f t="shared" si="1"/>
        <v>0</v>
      </c>
    </row>
    <row r="34" spans="1:15" x14ac:dyDescent="0.2">
      <c r="A34" s="6" t="s">
        <v>56</v>
      </c>
      <c r="B34" s="6">
        <v>1</v>
      </c>
      <c r="C34" s="6">
        <v>1</v>
      </c>
      <c r="D34" s="6">
        <v>0</v>
      </c>
      <c r="E34" s="6">
        <v>10.75</v>
      </c>
      <c r="F34" s="6"/>
      <c r="G34" s="6"/>
      <c r="H34" s="6"/>
      <c r="I34" s="6"/>
      <c r="J34" s="6"/>
      <c r="K34" s="6"/>
      <c r="L34" s="6"/>
      <c r="M34" s="4"/>
      <c r="N34" s="7">
        <f t="shared" si="1"/>
        <v>0</v>
      </c>
    </row>
    <row r="35" spans="1:15" x14ac:dyDescent="0.2">
      <c r="A35" s="6" t="s">
        <v>57</v>
      </c>
      <c r="B35" s="6">
        <v>2</v>
      </c>
      <c r="C35" s="6">
        <v>2</v>
      </c>
      <c r="D35" s="6">
        <v>0</v>
      </c>
      <c r="E35" s="6">
        <v>6.8479999999999999</v>
      </c>
      <c r="F35" s="6">
        <v>9.9280000000000008</v>
      </c>
      <c r="G35" s="6"/>
      <c r="H35" s="6"/>
      <c r="I35" s="6"/>
      <c r="J35" s="6"/>
      <c r="K35" s="6"/>
      <c r="L35" s="6"/>
      <c r="M35" s="4"/>
      <c r="N35" s="7">
        <f t="shared" si="1"/>
        <v>0</v>
      </c>
    </row>
    <row r="36" spans="1:15" x14ac:dyDescent="0.2">
      <c r="A36" s="6" t="s">
        <v>58</v>
      </c>
      <c r="B36" s="6">
        <v>2</v>
      </c>
      <c r="C36" s="6">
        <v>2</v>
      </c>
      <c r="D36" s="6">
        <v>1</v>
      </c>
      <c r="E36" s="6">
        <v>6.7</v>
      </c>
      <c r="F36" s="6">
        <v>9.5</v>
      </c>
      <c r="G36" s="6">
        <v>11.07</v>
      </c>
      <c r="H36" s="6"/>
      <c r="I36" s="6"/>
      <c r="J36" s="6"/>
      <c r="K36" s="6"/>
      <c r="L36" s="6"/>
      <c r="M36" s="4" t="s">
        <v>59</v>
      </c>
      <c r="N36" s="7">
        <f t="shared" si="1"/>
        <v>0</v>
      </c>
      <c r="O36" s="2" t="s">
        <v>60</v>
      </c>
    </row>
    <row r="37" spans="1:15" x14ac:dyDescent="0.2">
      <c r="A37" s="6" t="s">
        <v>61</v>
      </c>
      <c r="B37" s="6">
        <v>3</v>
      </c>
      <c r="C37" s="6">
        <v>3</v>
      </c>
      <c r="D37" s="6">
        <v>1</v>
      </c>
      <c r="E37" s="6">
        <v>2.19</v>
      </c>
      <c r="F37" s="6">
        <v>3.31</v>
      </c>
      <c r="G37" s="6">
        <v>6.62</v>
      </c>
      <c r="H37" s="6">
        <v>9.39</v>
      </c>
      <c r="I37" s="6"/>
      <c r="J37" s="6"/>
      <c r="K37" s="6"/>
      <c r="L37" s="6"/>
      <c r="M37" s="4" t="s">
        <v>59</v>
      </c>
      <c r="N37" s="7">
        <f t="shared" si="1"/>
        <v>0</v>
      </c>
    </row>
    <row r="38" spans="1:15" x14ac:dyDescent="0.2">
      <c r="A38" s="6" t="s">
        <v>62</v>
      </c>
      <c r="B38" s="6">
        <v>1</v>
      </c>
      <c r="C38" s="6">
        <v>0</v>
      </c>
      <c r="D38" s="6">
        <v>0</v>
      </c>
      <c r="E38" s="6">
        <v>4.8600000000000003</v>
      </c>
      <c r="F38" s="6"/>
      <c r="G38" s="6"/>
      <c r="H38" s="6"/>
      <c r="I38" s="6"/>
      <c r="J38" s="6"/>
      <c r="K38" s="6"/>
      <c r="L38" s="6"/>
      <c r="M38" s="4"/>
      <c r="N38" s="7">
        <f t="shared" si="1"/>
        <v>0</v>
      </c>
    </row>
    <row r="39" spans="1:15" x14ac:dyDescent="0.2">
      <c r="A39" s="6" t="s">
        <v>63</v>
      </c>
      <c r="B39" s="6">
        <v>1</v>
      </c>
      <c r="C39" s="6">
        <v>1</v>
      </c>
      <c r="D39" s="6">
        <v>1</v>
      </c>
      <c r="E39" s="14">
        <v>2.2000000000000002</v>
      </c>
      <c r="F39" s="6">
        <v>9.31</v>
      </c>
      <c r="G39" s="6"/>
      <c r="H39" s="6"/>
      <c r="I39" s="6"/>
      <c r="J39" s="6"/>
      <c r="K39" s="6"/>
      <c r="L39" s="6"/>
      <c r="M39" s="4"/>
      <c r="N39" s="7">
        <f t="shared" si="1"/>
        <v>0</v>
      </c>
    </row>
    <row r="40" spans="1:15" x14ac:dyDescent="0.2">
      <c r="A40" s="6" t="s">
        <v>64</v>
      </c>
      <c r="B40" s="6">
        <v>0</v>
      </c>
      <c r="C40" s="6">
        <v>0</v>
      </c>
      <c r="D40" s="6">
        <v>1</v>
      </c>
      <c r="E40" s="6">
        <v>9.9969999999999999</v>
      </c>
      <c r="F40" s="6"/>
      <c r="G40" s="6"/>
      <c r="H40" s="6"/>
      <c r="I40" s="6"/>
      <c r="J40" s="6"/>
      <c r="K40" s="6"/>
      <c r="L40" s="6"/>
      <c r="M40" s="4">
        <v>2</v>
      </c>
      <c r="N40" s="7">
        <f t="shared" si="1"/>
        <v>0</v>
      </c>
    </row>
    <row r="41" spans="1:15" x14ac:dyDescent="0.2">
      <c r="A41" s="6" t="s">
        <v>65</v>
      </c>
      <c r="B41" s="6">
        <v>0</v>
      </c>
      <c r="C41" s="6">
        <v>0</v>
      </c>
      <c r="D41" s="6">
        <v>1</v>
      </c>
      <c r="E41" s="6">
        <v>3.17</v>
      </c>
      <c r="F41" s="6"/>
      <c r="G41" s="6"/>
      <c r="H41" s="6"/>
      <c r="I41" s="6"/>
      <c r="J41" s="6"/>
      <c r="K41" s="6"/>
      <c r="L41" s="6"/>
      <c r="M41" s="4">
        <v>2</v>
      </c>
      <c r="N41" s="7">
        <f t="shared" si="1"/>
        <v>0</v>
      </c>
    </row>
    <row r="42" spans="1:15" x14ac:dyDescent="0.2">
      <c r="A42" s="6" t="s">
        <v>66</v>
      </c>
      <c r="B42" s="6">
        <v>0</v>
      </c>
      <c r="C42" s="6">
        <v>0</v>
      </c>
      <c r="D42" s="6">
        <v>3</v>
      </c>
      <c r="E42" s="6">
        <v>1.9590000000000001</v>
      </c>
      <c r="F42" s="6">
        <v>7.125</v>
      </c>
      <c r="G42" s="6">
        <v>12.23</v>
      </c>
      <c r="H42" s="6"/>
      <c r="I42" s="6"/>
      <c r="J42" s="6"/>
      <c r="K42" s="6"/>
      <c r="L42" s="6"/>
      <c r="M42" s="4"/>
      <c r="N42" s="7">
        <f t="shared" si="1"/>
        <v>0</v>
      </c>
    </row>
    <row r="43" spans="1:15" x14ac:dyDescent="0.2">
      <c r="A43" s="6" t="s">
        <v>67</v>
      </c>
      <c r="B43" s="6">
        <v>0</v>
      </c>
      <c r="C43" s="6">
        <v>0</v>
      </c>
      <c r="D43" s="6">
        <v>2</v>
      </c>
      <c r="E43" s="6">
        <v>2.96</v>
      </c>
      <c r="F43" s="6">
        <v>5.41</v>
      </c>
      <c r="G43" s="6"/>
      <c r="H43" s="6"/>
      <c r="I43" s="6"/>
      <c r="J43" s="6"/>
      <c r="K43" s="6"/>
      <c r="L43" s="6"/>
      <c r="M43" s="4"/>
      <c r="N43" s="7">
        <f t="shared" si="1"/>
        <v>0</v>
      </c>
    </row>
    <row r="44" spans="1:15" x14ac:dyDescent="0.2">
      <c r="A44" s="6" t="s">
        <v>68</v>
      </c>
      <c r="B44" s="6">
        <v>0</v>
      </c>
      <c r="C44" s="6">
        <v>0</v>
      </c>
      <c r="D44" s="6">
        <v>2</v>
      </c>
      <c r="E44" s="6">
        <v>3.0529999999999999</v>
      </c>
      <c r="F44" s="6">
        <v>4.4939999999999998</v>
      </c>
      <c r="G44" s="6"/>
      <c r="H44" s="6"/>
      <c r="I44" s="6"/>
      <c r="J44" s="6"/>
      <c r="K44" s="6"/>
      <c r="L44" s="6"/>
      <c r="M44" s="4"/>
      <c r="N44" s="7">
        <f t="shared" si="1"/>
        <v>0</v>
      </c>
    </row>
    <row r="45" spans="1:15" x14ac:dyDescent="0.2">
      <c r="A45" s="6" t="s">
        <v>69</v>
      </c>
      <c r="B45" s="6">
        <v>1</v>
      </c>
      <c r="C45" s="6">
        <v>1</v>
      </c>
      <c r="D45" s="6">
        <v>1</v>
      </c>
      <c r="E45" s="10">
        <v>2.35</v>
      </c>
      <c r="F45" s="6">
        <v>9.7780000000000005</v>
      </c>
      <c r="G45" s="6"/>
      <c r="H45" s="6"/>
      <c r="I45" s="6"/>
      <c r="J45" s="6"/>
      <c r="K45" s="6"/>
      <c r="L45" s="6"/>
      <c r="M45" s="4"/>
      <c r="N45" s="7">
        <f t="shared" si="1"/>
        <v>0</v>
      </c>
    </row>
    <row r="46" spans="1:15" x14ac:dyDescent="0.2">
      <c r="A46" s="6" t="s">
        <v>70</v>
      </c>
      <c r="B46" s="6">
        <v>0</v>
      </c>
      <c r="C46" s="6">
        <v>0</v>
      </c>
      <c r="D46" s="6">
        <v>1</v>
      </c>
      <c r="E46" s="6">
        <v>3.831</v>
      </c>
      <c r="F46" s="6"/>
      <c r="G46" s="6"/>
      <c r="H46" s="6"/>
      <c r="I46" s="6"/>
      <c r="J46" s="6"/>
      <c r="K46" s="6"/>
      <c r="L46" s="6"/>
      <c r="M46" s="4"/>
      <c r="N46" s="7">
        <f t="shared" si="1"/>
        <v>0</v>
      </c>
    </row>
    <row r="47" spans="1:15" x14ac:dyDescent="0.2">
      <c r="A47" s="6" t="s">
        <v>71</v>
      </c>
      <c r="B47" s="6">
        <v>1</v>
      </c>
      <c r="C47" s="6">
        <v>1</v>
      </c>
      <c r="D47" s="6">
        <v>3</v>
      </c>
      <c r="E47" s="6">
        <v>1</v>
      </c>
      <c r="F47" s="6">
        <v>2.6</v>
      </c>
      <c r="G47" s="6">
        <v>5.6</v>
      </c>
      <c r="H47" s="6">
        <v>10.6</v>
      </c>
      <c r="I47" s="6"/>
      <c r="J47" s="6"/>
      <c r="K47" s="6"/>
      <c r="L47" s="6"/>
      <c r="M47" s="4"/>
      <c r="N47" s="7">
        <f t="shared" si="1"/>
        <v>0</v>
      </c>
    </row>
    <row r="48" spans="1:15" x14ac:dyDescent="0.2">
      <c r="A48" s="6" t="s">
        <v>72</v>
      </c>
      <c r="B48" s="6">
        <v>1</v>
      </c>
      <c r="C48" s="6">
        <v>1</v>
      </c>
      <c r="D48" s="6">
        <v>2</v>
      </c>
      <c r="E48" s="6">
        <v>2.23</v>
      </c>
      <c r="F48" s="6">
        <v>4.42</v>
      </c>
      <c r="G48" s="6">
        <v>9.9499999999999993</v>
      </c>
      <c r="H48" s="6"/>
      <c r="I48" s="6"/>
      <c r="J48" s="6"/>
      <c r="K48" s="6"/>
      <c r="L48" s="6"/>
      <c r="M48" s="4"/>
      <c r="N48" s="7">
        <f t="shared" si="1"/>
        <v>0</v>
      </c>
    </row>
    <row r="49" spans="1:14" x14ac:dyDescent="0.2">
      <c r="A49" s="6" t="s">
        <v>73</v>
      </c>
      <c r="B49" s="6">
        <v>1</v>
      </c>
      <c r="C49" s="6">
        <v>1</v>
      </c>
      <c r="D49" s="6">
        <v>0</v>
      </c>
      <c r="E49" s="10">
        <v>13.54</v>
      </c>
      <c r="F49" s="6"/>
      <c r="G49" s="6"/>
      <c r="H49" s="6"/>
      <c r="I49" s="6"/>
      <c r="J49" s="6"/>
      <c r="K49" s="6"/>
      <c r="L49" s="6"/>
      <c r="M49" s="4"/>
      <c r="N49" s="7">
        <f t="shared" si="1"/>
        <v>0</v>
      </c>
    </row>
    <row r="50" spans="1:14" x14ac:dyDescent="0.2">
      <c r="A50" s="6" t="s">
        <v>74</v>
      </c>
      <c r="B50" s="6">
        <v>0</v>
      </c>
      <c r="C50" s="6">
        <v>0</v>
      </c>
      <c r="D50" s="6">
        <v>3</v>
      </c>
      <c r="E50" s="6">
        <v>2.88</v>
      </c>
      <c r="F50" s="6">
        <v>4.75</v>
      </c>
      <c r="G50" s="6">
        <v>7.13</v>
      </c>
      <c r="H50" s="6"/>
      <c r="I50" s="6"/>
      <c r="J50" s="6"/>
      <c r="K50" s="6"/>
      <c r="L50" s="6"/>
      <c r="M50" s="4"/>
      <c r="N50" s="7">
        <f t="shared" si="1"/>
        <v>0</v>
      </c>
    </row>
    <row r="51" spans="1:14" x14ac:dyDescent="0.2">
      <c r="A51" s="6" t="s">
        <v>75</v>
      </c>
      <c r="B51" s="6">
        <v>2</v>
      </c>
      <c r="C51" s="6">
        <v>1</v>
      </c>
      <c r="D51" s="6">
        <v>0</v>
      </c>
      <c r="E51" s="6">
        <v>0.73</v>
      </c>
      <c r="F51" s="6">
        <v>3.15</v>
      </c>
      <c r="G51" s="6">
        <v>7.54</v>
      </c>
      <c r="H51" s="6"/>
      <c r="I51" s="6"/>
      <c r="J51" s="6"/>
      <c r="K51" s="6"/>
      <c r="L51" s="6"/>
      <c r="M51" s="4" t="s">
        <v>76</v>
      </c>
      <c r="N51" s="7"/>
    </row>
    <row r="52" spans="1:14" x14ac:dyDescent="0.2">
      <c r="A52" s="6" t="s">
        <v>77</v>
      </c>
      <c r="B52" s="6">
        <v>1</v>
      </c>
      <c r="C52" s="6">
        <v>1</v>
      </c>
      <c r="D52" s="6">
        <v>1</v>
      </c>
      <c r="E52" s="6">
        <v>4.91</v>
      </c>
      <c r="F52" s="6">
        <v>9.81</v>
      </c>
      <c r="G52" s="6"/>
      <c r="H52" s="6"/>
      <c r="I52" s="6"/>
      <c r="J52" s="6"/>
      <c r="K52" s="6"/>
      <c r="L52" s="6"/>
      <c r="M52" s="4"/>
      <c r="N52" s="7">
        <f t="shared" si="1"/>
        <v>0</v>
      </c>
    </row>
    <row r="53" spans="1:14" x14ac:dyDescent="0.2">
      <c r="A53" s="6" t="s">
        <v>78</v>
      </c>
      <c r="B53" s="6">
        <v>1</v>
      </c>
      <c r="C53" s="6">
        <v>1</v>
      </c>
      <c r="D53" s="6">
        <v>0</v>
      </c>
      <c r="E53" s="6">
        <v>6.04</v>
      </c>
      <c r="F53" s="6"/>
      <c r="G53" s="6"/>
      <c r="H53" s="6"/>
      <c r="I53" s="6"/>
      <c r="J53" s="6"/>
      <c r="K53" s="6"/>
      <c r="L53" s="6"/>
      <c r="M53" s="4"/>
      <c r="N53" s="7">
        <f t="shared" si="1"/>
        <v>0</v>
      </c>
    </row>
    <row r="54" spans="1:14" x14ac:dyDescent="0.2">
      <c r="A54" s="6" t="s">
        <v>79</v>
      </c>
      <c r="B54" s="6">
        <v>0</v>
      </c>
      <c r="C54" s="6">
        <v>0</v>
      </c>
      <c r="D54" s="6">
        <v>1</v>
      </c>
      <c r="E54" s="6">
        <v>7.53</v>
      </c>
      <c r="F54" s="6"/>
      <c r="G54" s="6"/>
      <c r="H54" s="6"/>
      <c r="I54" s="6"/>
      <c r="J54" s="6"/>
      <c r="K54" s="6"/>
      <c r="L54" s="6"/>
      <c r="M54" s="4">
        <v>2</v>
      </c>
      <c r="N54" s="7">
        <f t="shared" si="1"/>
        <v>0</v>
      </c>
    </row>
    <row r="55" spans="1:14" x14ac:dyDescent="0.2">
      <c r="A55" s="6" t="s">
        <v>80</v>
      </c>
      <c r="B55" s="6">
        <v>2</v>
      </c>
      <c r="C55" s="6">
        <v>2</v>
      </c>
      <c r="D55" s="6">
        <v>1</v>
      </c>
      <c r="E55" s="6">
        <v>1.7</v>
      </c>
      <c r="F55" s="6">
        <v>6.02</v>
      </c>
      <c r="G55" s="6">
        <v>9.08</v>
      </c>
      <c r="H55" s="6"/>
      <c r="I55" s="6"/>
      <c r="J55" s="6"/>
      <c r="K55" s="6"/>
      <c r="L55" s="6"/>
      <c r="M55" s="4"/>
      <c r="N55" s="7">
        <f t="shared" si="1"/>
        <v>0</v>
      </c>
    </row>
    <row r="56" spans="1:14" x14ac:dyDescent="0.2">
      <c r="A56" s="6" t="s">
        <v>81</v>
      </c>
      <c r="B56" s="6">
        <v>1</v>
      </c>
      <c r="C56" s="6">
        <v>1</v>
      </c>
      <c r="D56" s="6">
        <v>2</v>
      </c>
      <c r="E56" s="6">
        <v>1.82</v>
      </c>
      <c r="F56" s="6">
        <v>2.84</v>
      </c>
      <c r="G56" s="6">
        <v>9.7899999999999991</v>
      </c>
      <c r="H56" s="6"/>
      <c r="I56" s="6"/>
      <c r="J56" s="6"/>
      <c r="K56" s="6"/>
      <c r="L56" s="6"/>
      <c r="M56" s="4"/>
      <c r="N56" s="7">
        <f t="shared" si="1"/>
        <v>0</v>
      </c>
    </row>
    <row r="57" spans="1:14" x14ac:dyDescent="0.2">
      <c r="A57" s="6" t="s">
        <v>82</v>
      </c>
      <c r="B57" s="6">
        <v>1</v>
      </c>
      <c r="C57" s="6">
        <v>1</v>
      </c>
      <c r="D57" s="6">
        <v>1</v>
      </c>
      <c r="E57" s="6">
        <v>2.319</v>
      </c>
      <c r="F57" s="6">
        <v>9.7539999999999996</v>
      </c>
      <c r="G57" s="6"/>
      <c r="H57" s="6"/>
      <c r="I57" s="6"/>
      <c r="J57" s="6"/>
      <c r="K57" s="6"/>
      <c r="L57" s="6"/>
      <c r="M57" s="4"/>
      <c r="N57" s="7">
        <f t="shared" si="1"/>
        <v>0</v>
      </c>
    </row>
    <row r="58" spans="1:14" x14ac:dyDescent="0.2">
      <c r="A58" s="6" t="s">
        <v>83</v>
      </c>
      <c r="B58" s="6">
        <v>1</v>
      </c>
      <c r="C58" s="6">
        <v>1</v>
      </c>
      <c r="D58" s="6">
        <v>1</v>
      </c>
      <c r="E58" s="6">
        <v>2.3290000000000002</v>
      </c>
      <c r="F58" s="6">
        <v>9.7469999999999999</v>
      </c>
      <c r="G58" s="6"/>
      <c r="H58" s="6"/>
      <c r="I58" s="6"/>
      <c r="J58" s="6"/>
      <c r="K58" s="6"/>
      <c r="L58" s="6"/>
      <c r="M58" s="4"/>
      <c r="N58" s="7">
        <f t="shared" si="1"/>
        <v>0</v>
      </c>
    </row>
    <row r="59" spans="1:14" x14ac:dyDescent="0.2">
      <c r="A59" s="6" t="s">
        <v>84</v>
      </c>
      <c r="B59" s="6">
        <v>2</v>
      </c>
      <c r="C59" s="6">
        <v>1</v>
      </c>
      <c r="D59" s="6">
        <v>1</v>
      </c>
      <c r="E59" s="6">
        <v>2.04</v>
      </c>
      <c r="F59" s="6">
        <v>9.08</v>
      </c>
      <c r="G59" s="6">
        <v>10.69</v>
      </c>
      <c r="H59" s="6"/>
      <c r="I59" s="6"/>
      <c r="J59" s="6"/>
      <c r="K59" s="6"/>
      <c r="L59" s="6"/>
      <c r="M59" s="4"/>
      <c r="N59" s="7">
        <f t="shared" si="1"/>
        <v>0</v>
      </c>
    </row>
    <row r="60" spans="1:14" x14ac:dyDescent="0.2">
      <c r="A60" s="6" t="s">
        <v>85</v>
      </c>
      <c r="B60" s="6">
        <v>0</v>
      </c>
      <c r="C60" s="6">
        <v>0</v>
      </c>
      <c r="D60" s="6">
        <v>2</v>
      </c>
      <c r="E60" s="10">
        <v>1.91</v>
      </c>
      <c r="F60" s="6">
        <v>6.3319999999999999</v>
      </c>
      <c r="G60" s="6"/>
      <c r="H60" s="6"/>
      <c r="I60" s="6"/>
      <c r="J60" s="6"/>
      <c r="K60" s="6"/>
      <c r="L60" s="6"/>
      <c r="M60" s="4"/>
      <c r="N60" s="7">
        <f t="shared" si="1"/>
        <v>0</v>
      </c>
    </row>
    <row r="61" spans="1:14" x14ac:dyDescent="0.2">
      <c r="A61" s="6" t="s">
        <v>86</v>
      </c>
      <c r="B61" s="6">
        <v>1</v>
      </c>
      <c r="C61" s="6">
        <v>1</v>
      </c>
      <c r="D61" s="6">
        <v>0</v>
      </c>
      <c r="E61" s="6">
        <v>10.7</v>
      </c>
      <c r="F61" s="6"/>
      <c r="G61" s="6"/>
      <c r="H61" s="6"/>
      <c r="I61" s="6"/>
      <c r="J61" s="6"/>
      <c r="K61" s="6"/>
      <c r="L61" s="6"/>
      <c r="M61" s="4"/>
      <c r="N61" s="7">
        <f t="shared" si="1"/>
        <v>0</v>
      </c>
    </row>
    <row r="62" spans="1:14" x14ac:dyDescent="0.2">
      <c r="A62" s="6" t="s">
        <v>87</v>
      </c>
      <c r="B62" s="6">
        <v>1</v>
      </c>
      <c r="C62" s="6">
        <v>1</v>
      </c>
      <c r="D62" s="6">
        <v>1</v>
      </c>
      <c r="E62" s="14">
        <v>2.2000000000000002</v>
      </c>
      <c r="F62" s="6">
        <v>9.0500000000000007</v>
      </c>
      <c r="G62" s="6"/>
      <c r="H62" s="6"/>
      <c r="I62" s="6"/>
      <c r="J62" s="6"/>
      <c r="K62" s="6"/>
      <c r="L62" s="6"/>
      <c r="M62" s="4"/>
      <c r="N62" s="7">
        <f t="shared" si="1"/>
        <v>0</v>
      </c>
    </row>
    <row r="63" spans="1:14" x14ac:dyDescent="0.2">
      <c r="A63" s="9" t="s">
        <v>88</v>
      </c>
      <c r="B63" s="5">
        <v>2</v>
      </c>
      <c r="C63" s="5">
        <v>2</v>
      </c>
      <c r="D63" s="5">
        <v>0</v>
      </c>
      <c r="E63" s="6">
        <v>11.44</v>
      </c>
      <c r="F63" s="6">
        <v>16.86</v>
      </c>
      <c r="G63" s="6"/>
      <c r="H63" s="6"/>
      <c r="I63" s="6"/>
      <c r="J63" s="6"/>
      <c r="K63" s="6"/>
      <c r="L63" s="6"/>
      <c r="M63" s="12"/>
      <c r="N63" s="5"/>
    </row>
    <row r="64" spans="1:14" x14ac:dyDescent="0.2">
      <c r="A64" s="9" t="s">
        <v>89</v>
      </c>
      <c r="B64" s="6">
        <v>2</v>
      </c>
      <c r="C64" s="6">
        <v>2</v>
      </c>
      <c r="D64" s="6">
        <v>1</v>
      </c>
      <c r="E64" s="6">
        <v>9.0300000000000011</v>
      </c>
      <c r="F64" s="6">
        <v>10.419999999999998</v>
      </c>
      <c r="G64" s="6">
        <v>15.280000000000001</v>
      </c>
      <c r="H64" s="6"/>
      <c r="I64" s="6"/>
      <c r="J64" s="6"/>
      <c r="K64" s="6"/>
      <c r="L64" s="6"/>
      <c r="M64" s="12"/>
      <c r="N64" s="5"/>
    </row>
    <row r="65" spans="1:14" x14ac:dyDescent="0.2">
      <c r="A65" s="6" t="s">
        <v>90</v>
      </c>
      <c r="B65" s="6">
        <v>0</v>
      </c>
      <c r="C65" s="6">
        <v>0</v>
      </c>
      <c r="D65" s="6">
        <v>1</v>
      </c>
      <c r="E65" s="6">
        <v>3.15</v>
      </c>
      <c r="F65" s="6"/>
      <c r="G65" s="6"/>
      <c r="H65" s="6"/>
      <c r="I65" s="6"/>
      <c r="J65" s="6"/>
      <c r="K65" s="6"/>
      <c r="L65" s="6"/>
      <c r="M65" s="4"/>
      <c r="N65" s="7">
        <f>IF(SUM(B65,D65)&lt;&gt;COUNT(E65:L65),"ATENCAO",)</f>
        <v>0</v>
      </c>
    </row>
    <row r="66" spans="1:14" x14ac:dyDescent="0.2">
      <c r="A66" s="6" t="s">
        <v>91</v>
      </c>
      <c r="B66" s="6">
        <v>0</v>
      </c>
      <c r="C66" s="6">
        <v>0</v>
      </c>
      <c r="D66" s="6">
        <v>2</v>
      </c>
      <c r="E66" s="6">
        <v>1.2709999999999999</v>
      </c>
      <c r="F66" s="6">
        <v>4.266</v>
      </c>
      <c r="G66" s="6"/>
      <c r="H66" s="6"/>
      <c r="I66" s="6"/>
      <c r="J66" s="6"/>
      <c r="K66" s="6"/>
      <c r="L66" s="6"/>
      <c r="M66" s="4"/>
      <c r="N66" s="7">
        <f>IF(SUM(B66,D66)&lt;&gt;COUNT(E66:L66),"ATENCAO",)</f>
        <v>0</v>
      </c>
    </row>
    <row r="67" spans="1:14" x14ac:dyDescent="0.2">
      <c r="A67" s="9" t="s">
        <v>92</v>
      </c>
      <c r="B67" s="5">
        <v>2</v>
      </c>
      <c r="C67" s="5">
        <v>2</v>
      </c>
      <c r="D67" s="5">
        <v>2</v>
      </c>
      <c r="E67" s="6">
        <v>7.71</v>
      </c>
      <c r="F67" s="6">
        <v>9.41</v>
      </c>
      <c r="G67" s="6">
        <v>10.94</v>
      </c>
      <c r="H67" s="6">
        <v>11.64</v>
      </c>
      <c r="I67" s="6"/>
      <c r="J67" s="6"/>
      <c r="K67" s="6"/>
      <c r="L67" s="6"/>
      <c r="M67" s="12"/>
      <c r="N67" s="5"/>
    </row>
    <row r="68" spans="1:14" x14ac:dyDescent="0.2">
      <c r="A68" s="6" t="s">
        <v>93</v>
      </c>
      <c r="B68" s="6">
        <v>2</v>
      </c>
      <c r="C68" s="6">
        <v>1</v>
      </c>
      <c r="D68" s="6">
        <v>0</v>
      </c>
      <c r="E68" s="6">
        <v>5.3330000000000002</v>
      </c>
      <c r="F68" s="6">
        <v>9.7309999999999999</v>
      </c>
      <c r="G68" s="6"/>
      <c r="H68" s="6"/>
      <c r="I68" s="6"/>
      <c r="J68" s="6"/>
      <c r="K68" s="6"/>
      <c r="L68" s="6"/>
      <c r="M68" s="4"/>
      <c r="N68" s="7">
        <f t="shared" ref="N68:N85" si="2">IF(SUM(B68,D68)&lt;&gt;COUNT(E68:L68),"ATENCAO",)</f>
        <v>0</v>
      </c>
    </row>
    <row r="69" spans="1:14" x14ac:dyDescent="0.2">
      <c r="A69" s="6" t="s">
        <v>94</v>
      </c>
      <c r="B69" s="6">
        <v>1</v>
      </c>
      <c r="C69" s="6">
        <v>1</v>
      </c>
      <c r="D69" s="6">
        <v>0</v>
      </c>
      <c r="E69" s="6">
        <v>11.122999999999999</v>
      </c>
      <c r="F69" s="6"/>
      <c r="G69" s="6"/>
      <c r="H69" s="6"/>
      <c r="I69" s="6"/>
      <c r="J69" s="6"/>
      <c r="K69" s="6"/>
      <c r="L69" s="6"/>
      <c r="M69" s="4"/>
      <c r="N69" s="7">
        <f t="shared" si="2"/>
        <v>0</v>
      </c>
    </row>
    <row r="70" spans="1:14" ht="9.75" customHeight="1" x14ac:dyDescent="0.2">
      <c r="A70" s="6" t="s">
        <v>95</v>
      </c>
      <c r="B70" s="6">
        <v>1</v>
      </c>
      <c r="C70" s="6">
        <v>1</v>
      </c>
      <c r="D70" s="6">
        <v>0</v>
      </c>
      <c r="E70" s="6">
        <v>5.15</v>
      </c>
      <c r="F70" s="6"/>
      <c r="G70" s="6"/>
      <c r="H70" s="6"/>
      <c r="I70" s="6"/>
      <c r="J70" s="6"/>
      <c r="K70" s="6"/>
      <c r="L70" s="6"/>
      <c r="M70" s="4"/>
      <c r="N70" s="7">
        <f t="shared" si="2"/>
        <v>0</v>
      </c>
    </row>
    <row r="71" spans="1:14" x14ac:dyDescent="0.2">
      <c r="A71" s="6" t="s">
        <v>96</v>
      </c>
      <c r="B71" s="6">
        <v>0</v>
      </c>
      <c r="C71" s="6">
        <v>0</v>
      </c>
      <c r="D71" s="6">
        <v>4</v>
      </c>
      <c r="E71" s="6">
        <v>0.8</v>
      </c>
      <c r="F71" s="6">
        <v>2.2000000000000002</v>
      </c>
      <c r="G71" s="6">
        <v>6.7</v>
      </c>
      <c r="H71" s="6">
        <v>9.4</v>
      </c>
      <c r="I71" s="6"/>
      <c r="J71" s="6"/>
      <c r="K71" s="6"/>
      <c r="L71" s="6"/>
      <c r="M71" s="4"/>
      <c r="N71" s="7">
        <f t="shared" si="2"/>
        <v>0</v>
      </c>
    </row>
    <row r="72" spans="1:14" x14ac:dyDescent="0.2">
      <c r="A72" s="6" t="s">
        <v>97</v>
      </c>
      <c r="B72" s="6">
        <v>1</v>
      </c>
      <c r="C72" s="6">
        <v>1</v>
      </c>
      <c r="D72" s="6">
        <v>1</v>
      </c>
      <c r="E72" s="6">
        <v>1.952</v>
      </c>
      <c r="F72" s="6">
        <v>10.64</v>
      </c>
      <c r="G72" s="6"/>
      <c r="H72" s="6"/>
      <c r="I72" s="6"/>
      <c r="J72" s="6"/>
      <c r="K72" s="6"/>
      <c r="L72" s="6"/>
      <c r="M72" s="4"/>
      <c r="N72" s="7">
        <f t="shared" si="2"/>
        <v>0</v>
      </c>
    </row>
    <row r="73" spans="1:14" x14ac:dyDescent="0.2">
      <c r="A73" s="6" t="s">
        <v>98</v>
      </c>
      <c r="B73" s="6">
        <v>1</v>
      </c>
      <c r="C73" s="6">
        <v>1</v>
      </c>
      <c r="D73" s="6">
        <v>1</v>
      </c>
      <c r="E73" s="6">
        <v>2.1869999999999998</v>
      </c>
      <c r="F73" s="6">
        <v>9.2089999999999996</v>
      </c>
      <c r="G73" s="6"/>
      <c r="H73" s="6"/>
      <c r="I73" s="6"/>
      <c r="J73" s="6"/>
      <c r="K73" s="6"/>
      <c r="L73" s="6"/>
      <c r="M73" s="4"/>
      <c r="N73" s="7">
        <f t="shared" si="2"/>
        <v>0</v>
      </c>
    </row>
    <row r="74" spans="1:14" x14ac:dyDescent="0.2">
      <c r="A74" s="6" t="s">
        <v>99</v>
      </c>
      <c r="B74" s="6">
        <v>0</v>
      </c>
      <c r="C74" s="6">
        <v>0</v>
      </c>
      <c r="D74" s="6">
        <v>2</v>
      </c>
      <c r="E74" s="6">
        <v>-3</v>
      </c>
      <c r="F74" s="6">
        <v>1.92082</v>
      </c>
      <c r="G74" s="6"/>
      <c r="H74" s="6"/>
      <c r="I74" s="6"/>
      <c r="J74" s="6"/>
      <c r="K74" s="6"/>
      <c r="L74" s="6"/>
      <c r="M74" s="4"/>
      <c r="N74" s="7">
        <f t="shared" si="2"/>
        <v>0</v>
      </c>
    </row>
    <row r="75" spans="1:14" x14ac:dyDescent="0.2">
      <c r="A75" s="6" t="s">
        <v>100</v>
      </c>
      <c r="B75" s="6">
        <v>0</v>
      </c>
      <c r="C75" s="6">
        <v>0</v>
      </c>
      <c r="D75" s="6">
        <v>2</v>
      </c>
      <c r="E75" s="14">
        <v>7.02</v>
      </c>
      <c r="F75" s="6">
        <v>13.9</v>
      </c>
      <c r="G75" s="6"/>
      <c r="H75" s="6"/>
      <c r="I75" s="6"/>
      <c r="J75" s="6"/>
      <c r="K75" s="6"/>
      <c r="L75" s="6"/>
      <c r="M75" s="4"/>
      <c r="N75" s="7">
        <f t="shared" si="2"/>
        <v>0</v>
      </c>
    </row>
    <row r="76" spans="1:14" x14ac:dyDescent="0.2">
      <c r="A76" s="6" t="s">
        <v>101</v>
      </c>
      <c r="B76" s="6">
        <v>0</v>
      </c>
      <c r="C76" s="6">
        <v>0</v>
      </c>
      <c r="D76" s="6">
        <v>2</v>
      </c>
      <c r="E76" s="6">
        <v>1.89</v>
      </c>
      <c r="F76" s="6">
        <v>7.21</v>
      </c>
      <c r="G76" s="6"/>
      <c r="H76" s="6"/>
      <c r="I76" s="6"/>
      <c r="J76" s="6"/>
      <c r="K76" s="6"/>
      <c r="L76" s="6"/>
      <c r="M76" s="4"/>
      <c r="N76" s="7">
        <f t="shared" si="2"/>
        <v>0</v>
      </c>
    </row>
    <row r="77" spans="1:14" x14ac:dyDescent="0.2">
      <c r="A77" s="6" t="s">
        <v>102</v>
      </c>
      <c r="B77" s="6">
        <v>0</v>
      </c>
      <c r="C77" s="6">
        <v>0</v>
      </c>
      <c r="D77" s="6">
        <v>2</v>
      </c>
      <c r="E77" s="6">
        <v>3.03</v>
      </c>
      <c r="F77" s="6">
        <v>4.54</v>
      </c>
      <c r="G77" s="6"/>
      <c r="H77" s="6"/>
      <c r="I77" s="6"/>
      <c r="J77" s="6"/>
      <c r="K77" s="6"/>
      <c r="L77" s="6"/>
      <c r="M77" s="4"/>
      <c r="N77" s="7">
        <f t="shared" si="2"/>
        <v>0</v>
      </c>
    </row>
    <row r="78" spans="1:14" x14ac:dyDescent="0.2">
      <c r="A78" s="1" t="s">
        <v>103</v>
      </c>
      <c r="B78" s="1">
        <v>2</v>
      </c>
      <c r="C78" s="1">
        <v>1</v>
      </c>
      <c r="D78" s="1">
        <v>6</v>
      </c>
      <c r="E78" s="1">
        <v>1</v>
      </c>
      <c r="F78" s="1">
        <v>3</v>
      </c>
      <c r="G78" s="1">
        <v>5</v>
      </c>
      <c r="H78" s="1">
        <v>7</v>
      </c>
      <c r="I78" s="1">
        <v>8.5</v>
      </c>
      <c r="J78" s="1">
        <v>9</v>
      </c>
      <c r="K78" s="1">
        <v>10</v>
      </c>
      <c r="L78" s="1">
        <v>11</v>
      </c>
      <c r="M78" s="17"/>
      <c r="N78" s="8">
        <f t="shared" si="2"/>
        <v>0</v>
      </c>
    </row>
    <row r="79" spans="1:14" x14ac:dyDescent="0.2">
      <c r="A79" s="1" t="s">
        <v>104</v>
      </c>
      <c r="B79" s="1">
        <v>1</v>
      </c>
      <c r="C79" s="1">
        <v>1</v>
      </c>
      <c r="D79" s="1">
        <v>2</v>
      </c>
      <c r="E79" s="1">
        <v>2.17</v>
      </c>
      <c r="F79" s="1">
        <v>9.19</v>
      </c>
      <c r="G79" s="1">
        <v>10.47</v>
      </c>
      <c r="M79" s="17"/>
      <c r="N79" s="8">
        <f t="shared" si="2"/>
        <v>0</v>
      </c>
    </row>
    <row r="80" spans="1:14" x14ac:dyDescent="0.2">
      <c r="A80" s="1" t="s">
        <v>105</v>
      </c>
      <c r="B80" s="1">
        <v>1</v>
      </c>
      <c r="C80" s="1">
        <v>1</v>
      </c>
      <c r="D80" s="1">
        <v>1</v>
      </c>
      <c r="E80" s="1">
        <v>2.0880000000000001</v>
      </c>
      <c r="F80" s="18">
        <v>9.1</v>
      </c>
      <c r="M80" s="17"/>
      <c r="N80" s="8">
        <f t="shared" si="2"/>
        <v>0</v>
      </c>
    </row>
    <row r="81" spans="1:14" x14ac:dyDescent="0.2">
      <c r="A81" s="1" t="s">
        <v>106</v>
      </c>
      <c r="B81" s="1">
        <v>1</v>
      </c>
      <c r="C81" s="1">
        <v>0</v>
      </c>
      <c r="D81" s="1">
        <v>0</v>
      </c>
      <c r="E81" s="1">
        <v>7.7619999999999996</v>
      </c>
      <c r="M81" s="17"/>
      <c r="N81" s="8">
        <f t="shared" si="2"/>
        <v>0</v>
      </c>
    </row>
    <row r="82" spans="1:14" x14ac:dyDescent="0.2">
      <c r="A82" s="1" t="s">
        <v>107</v>
      </c>
      <c r="B82" s="1">
        <v>1</v>
      </c>
      <c r="C82" s="1">
        <v>1</v>
      </c>
      <c r="D82" s="1">
        <v>0</v>
      </c>
      <c r="E82" s="1">
        <v>10.762</v>
      </c>
      <c r="M82" s="17"/>
      <c r="N82" s="8">
        <f t="shared" si="2"/>
        <v>0</v>
      </c>
    </row>
    <row r="83" spans="1:14" x14ac:dyDescent="0.2">
      <c r="A83" s="1" t="s">
        <v>108</v>
      </c>
      <c r="B83" s="1">
        <v>1</v>
      </c>
      <c r="C83" s="1">
        <v>1</v>
      </c>
      <c r="D83" s="1">
        <v>1</v>
      </c>
      <c r="E83" s="1">
        <v>2.35</v>
      </c>
      <c r="F83" s="1">
        <v>9.33</v>
      </c>
      <c r="M83" s="17"/>
      <c r="N83" s="8">
        <f t="shared" si="2"/>
        <v>0</v>
      </c>
    </row>
    <row r="84" spans="1:14" x14ac:dyDescent="0.2">
      <c r="A84" s="1" t="s">
        <v>109</v>
      </c>
      <c r="B84" s="1">
        <v>1</v>
      </c>
      <c r="C84" s="1">
        <v>1</v>
      </c>
      <c r="D84" s="1">
        <v>0</v>
      </c>
      <c r="E84" s="1">
        <v>8.0749999999999993</v>
      </c>
      <c r="M84" s="17" t="s">
        <v>110</v>
      </c>
      <c r="N84" s="8">
        <v>0</v>
      </c>
    </row>
    <row r="85" spans="1:14" x14ac:dyDescent="0.2">
      <c r="A85" s="1" t="s">
        <v>111</v>
      </c>
      <c r="B85" s="1">
        <v>1</v>
      </c>
      <c r="C85" s="1">
        <v>1</v>
      </c>
      <c r="D85" s="1">
        <v>1</v>
      </c>
      <c r="E85" s="1">
        <v>2.286</v>
      </c>
      <c r="F85" s="1">
        <v>9.718</v>
      </c>
      <c r="M85" s="17"/>
      <c r="N85" s="8">
        <f t="shared" si="2"/>
        <v>0</v>
      </c>
    </row>
    <row r="86" spans="1:14" x14ac:dyDescent="0.2">
      <c r="A86" s="19" t="s">
        <v>112</v>
      </c>
      <c r="B86" s="1">
        <v>2</v>
      </c>
      <c r="C86" s="1">
        <v>2</v>
      </c>
      <c r="D86" s="1">
        <v>2</v>
      </c>
      <c r="E86" s="1">
        <v>9.6</v>
      </c>
      <c r="F86" s="1">
        <v>7.1</v>
      </c>
      <c r="G86" s="1">
        <v>11.6</v>
      </c>
      <c r="H86" s="1">
        <v>10.48</v>
      </c>
      <c r="M86" s="20"/>
    </row>
    <row r="87" spans="1:14" x14ac:dyDescent="0.2">
      <c r="M87" s="20"/>
    </row>
    <row r="88" spans="1:14" x14ac:dyDescent="0.2">
      <c r="M88" s="20"/>
    </row>
    <row r="89" spans="1:14" x14ac:dyDescent="0.2">
      <c r="M89" s="20"/>
    </row>
    <row r="90" spans="1:14" x14ac:dyDescent="0.2">
      <c r="M90" s="20"/>
    </row>
    <row r="91" spans="1:14" x14ac:dyDescent="0.2">
      <c r="M91" s="20"/>
    </row>
    <row r="92" spans="1:14" x14ac:dyDescent="0.2">
      <c r="M92" s="20"/>
    </row>
    <row r="93" spans="1:14" x14ac:dyDescent="0.2">
      <c r="M93" s="20"/>
    </row>
    <row r="94" spans="1:14" x14ac:dyDescent="0.2">
      <c r="M94" s="20"/>
    </row>
    <row r="95" spans="1:14" x14ac:dyDescent="0.2">
      <c r="M95" s="20"/>
    </row>
  </sheetData>
  <pageMargins left="0.78740157499999996" right="0.78740157499999996" top="0.984251969" bottom="0.984251969" header="0.49212598499999999" footer="0.49212598499999999"/>
  <pageSetup scale="77" fitToWidth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Dados</vt:lpstr>
      <vt:lpstr>amonio</vt:lpstr>
      <vt:lpstr>anilina</vt:lpstr>
      <vt:lpstr>carbonato</vt:lpstr>
      <vt:lpstr>citrato</vt:lpstr>
      <vt:lpstr>HAc</vt:lpstr>
      <vt:lpstr>histidina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2022-01-15T13:24:51Z</dcterms:created>
  <dcterms:modified xsi:type="dcterms:W3CDTF">2022-01-15T14:08:34Z</dcterms:modified>
</cp:coreProperties>
</file>