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my projects\"/>
    </mc:Choice>
  </mc:AlternateContent>
  <xr:revisionPtr revIDLastSave="0" documentId="8_{CFA67E71-C5C0-4407-BB22-8DD1E7C5C146}" xr6:coauthVersionLast="47" xr6:coauthVersionMax="47" xr10:uidLastSave="{00000000-0000-0000-0000-000000000000}"/>
  <bookViews>
    <workbookView xWindow="-120" yWindow="-120" windowWidth="20730" windowHeight="11760" tabRatio="740" firstSheet="2" activeTab="2" xr2:uid="{24D39405-1A2E-4110-AFA3-BEC10B9E0557}"/>
  </bookViews>
  <sheets>
    <sheet name="Pivot Table" sheetId="5" state="hidden" r:id="rId1"/>
    <sheet name="Main Raw Data" sheetId="1" state="hidden" r:id="rId2"/>
    <sheet name="Dashboard" sheetId="3" r:id="rId3"/>
    <sheet name="New Raw Data" sheetId="2" state="hidden" r:id="rId4"/>
  </sheets>
  <definedNames>
    <definedName name="Slicer_Above_or_Below_Average">#N/A</definedName>
    <definedName name="Slicer_GENRE">#N/A</definedName>
  </definedNames>
  <calcPr calcId="191029"/>
  <pivotCaches>
    <pivotCache cacheId="30" r:id="rId5"/>
    <pivotCache cacheId="37"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67" i="3" l="1"/>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M102" i="3"/>
  <c r="M103" i="3"/>
  <c r="M104" i="3"/>
  <c r="M79" i="3"/>
  <c r="M80" i="3"/>
  <c r="M81" i="3"/>
  <c r="M82" i="3"/>
  <c r="M83" i="3"/>
  <c r="M84" i="3"/>
  <c r="M85" i="3"/>
  <c r="M86" i="3"/>
  <c r="M87" i="3"/>
  <c r="M88" i="3"/>
  <c r="M89" i="3"/>
  <c r="M90" i="3"/>
  <c r="M91" i="3"/>
  <c r="M92" i="3"/>
  <c r="M93" i="3"/>
  <c r="M94" i="3"/>
  <c r="M95" i="3"/>
  <c r="M96" i="3"/>
  <c r="M97" i="3"/>
  <c r="M98" i="3"/>
  <c r="M99" i="3"/>
  <c r="M100" i="3"/>
  <c r="M101" i="3"/>
  <c r="M67" i="3"/>
  <c r="M68" i="3"/>
  <c r="M69" i="3"/>
  <c r="M70" i="3"/>
  <c r="M71" i="3"/>
  <c r="M72" i="3"/>
  <c r="M73" i="3"/>
  <c r="M74" i="3"/>
  <c r="M75" i="3"/>
  <c r="M76" i="3"/>
  <c r="M77" i="3"/>
  <c r="M78"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J104" i="3"/>
  <c r="K104" i="3"/>
  <c r="L104" i="3"/>
  <c r="J94" i="3"/>
  <c r="K94" i="3"/>
  <c r="L94" i="3"/>
  <c r="J95" i="3"/>
  <c r="K95" i="3"/>
  <c r="L95" i="3"/>
  <c r="J96" i="3"/>
  <c r="K96" i="3"/>
  <c r="L96" i="3"/>
  <c r="J97" i="3"/>
  <c r="K97" i="3"/>
  <c r="L97" i="3"/>
  <c r="J98" i="3"/>
  <c r="K98" i="3"/>
  <c r="L98" i="3"/>
  <c r="J99" i="3"/>
  <c r="K99" i="3"/>
  <c r="L99" i="3"/>
  <c r="J100" i="3"/>
  <c r="K100" i="3"/>
  <c r="L100" i="3"/>
  <c r="J101" i="3"/>
  <c r="K101" i="3"/>
  <c r="L101" i="3"/>
  <c r="J102" i="3"/>
  <c r="K102" i="3"/>
  <c r="L102" i="3"/>
  <c r="J103" i="3"/>
  <c r="K103" i="3"/>
  <c r="L103" i="3"/>
  <c r="J79" i="3"/>
  <c r="K79" i="3"/>
  <c r="L79" i="3"/>
  <c r="J80" i="3"/>
  <c r="K80" i="3"/>
  <c r="L80" i="3"/>
  <c r="J81" i="3"/>
  <c r="K81" i="3"/>
  <c r="L81" i="3"/>
  <c r="J82" i="3"/>
  <c r="K82" i="3"/>
  <c r="L82" i="3"/>
  <c r="J83" i="3"/>
  <c r="K83" i="3"/>
  <c r="L83" i="3"/>
  <c r="J84" i="3"/>
  <c r="K84" i="3"/>
  <c r="L84" i="3"/>
  <c r="J85" i="3"/>
  <c r="K85" i="3"/>
  <c r="L85" i="3"/>
  <c r="J86" i="3"/>
  <c r="K86" i="3"/>
  <c r="L86" i="3"/>
  <c r="J87" i="3"/>
  <c r="K87" i="3"/>
  <c r="L87" i="3"/>
  <c r="J88" i="3"/>
  <c r="K88" i="3"/>
  <c r="L88" i="3"/>
  <c r="J89" i="3"/>
  <c r="K89" i="3"/>
  <c r="L89" i="3"/>
  <c r="J90" i="3"/>
  <c r="K90" i="3"/>
  <c r="L90" i="3"/>
  <c r="J91" i="3"/>
  <c r="K91" i="3"/>
  <c r="L91" i="3"/>
  <c r="J92" i="3"/>
  <c r="K92" i="3"/>
  <c r="L92" i="3"/>
  <c r="J93" i="3"/>
  <c r="K93" i="3"/>
  <c r="L93" i="3"/>
  <c r="J67" i="3"/>
  <c r="K67" i="3"/>
  <c r="L67" i="3"/>
  <c r="J68" i="3"/>
  <c r="K68" i="3"/>
  <c r="L68" i="3"/>
  <c r="J69" i="3"/>
  <c r="K69" i="3"/>
  <c r="L69" i="3"/>
  <c r="J70" i="3"/>
  <c r="K70" i="3"/>
  <c r="L70" i="3"/>
  <c r="J71" i="3"/>
  <c r="K71" i="3"/>
  <c r="L71" i="3"/>
  <c r="J72" i="3"/>
  <c r="K72" i="3"/>
  <c r="L72" i="3"/>
  <c r="J73" i="3"/>
  <c r="K73" i="3"/>
  <c r="L73" i="3"/>
  <c r="J74" i="3"/>
  <c r="K74" i="3"/>
  <c r="L74" i="3"/>
  <c r="J75" i="3"/>
  <c r="K75" i="3"/>
  <c r="L75" i="3"/>
  <c r="J76" i="3"/>
  <c r="K76" i="3"/>
  <c r="L76" i="3"/>
  <c r="J77" i="3"/>
  <c r="K77" i="3"/>
  <c r="L77" i="3"/>
  <c r="J78" i="3"/>
  <c r="K78" i="3"/>
  <c r="L78" i="3"/>
  <c r="K66" i="3"/>
  <c r="L66" i="3"/>
  <c r="M66" i="3"/>
  <c r="N66" i="3"/>
  <c r="O66" i="3"/>
  <c r="J66" i="3"/>
  <c r="N41" i="3"/>
  <c r="N38" i="3"/>
  <c r="N35" i="3"/>
  <c r="N29" i="3"/>
  <c r="N32" i="3"/>
</calcChain>
</file>

<file path=xl/sharedStrings.xml><?xml version="1.0" encoding="utf-8"?>
<sst xmlns="http://schemas.openxmlformats.org/spreadsheetml/2006/main" count="763" uniqueCount="164">
  <si>
    <t>MOVIE</t>
  </si>
  <si>
    <t>Distributor</t>
  </si>
  <si>
    <t>GENRE</t>
  </si>
  <si>
    <t>Totals</t>
  </si>
  <si>
    <t>Average</t>
  </si>
  <si>
    <t>Min</t>
  </si>
  <si>
    <t>Max</t>
  </si>
  <si>
    <t>MoM</t>
  </si>
  <si>
    <t>Above or Below Average</t>
  </si>
  <si>
    <t>Action</t>
  </si>
  <si>
    <t>Adventure</t>
  </si>
  <si>
    <t>Drama</t>
  </si>
  <si>
    <t>Below Average</t>
  </si>
  <si>
    <t>Values</t>
  </si>
  <si>
    <t>A. Total Revenue Summary</t>
  </si>
  <si>
    <t>Box Office Summary Dashboard</t>
  </si>
  <si>
    <t>Grand Total</t>
  </si>
  <si>
    <t>(All)</t>
  </si>
  <si>
    <t>Movies</t>
  </si>
  <si>
    <t>Sum of Totals</t>
  </si>
  <si>
    <t>B. Average Revenue Summary</t>
  </si>
  <si>
    <t>C. Movie Summary</t>
  </si>
  <si>
    <t>Echoes of Yesterday</t>
  </si>
  <si>
    <t>Starlight Pictures</t>
  </si>
  <si>
    <t>Above Average</t>
  </si>
  <si>
    <t>The Crimson Tide</t>
  </si>
  <si>
    <t>Majestic Films</t>
  </si>
  <si>
    <t>Whispers in the Wind</t>
  </si>
  <si>
    <t>Nova Studios</t>
  </si>
  <si>
    <t>Shadows of the Forgotten</t>
  </si>
  <si>
    <t>Phoenix Entertainment</t>
  </si>
  <si>
    <t>Beneath the Surface</t>
  </si>
  <si>
    <t>Galaxy Pictures</t>
  </si>
  <si>
    <t>The Silent Peak</t>
  </si>
  <si>
    <t>Summit Films</t>
  </si>
  <si>
    <t>Emerald Dreams</t>
  </si>
  <si>
    <t>Celestial Studios</t>
  </si>
  <si>
    <t>Ironclad Heart</t>
  </si>
  <si>
    <t>Vanguard Productions</t>
  </si>
  <si>
    <t>Starlight Serenade</t>
  </si>
  <si>
    <t>Aurora Pictures</t>
  </si>
  <si>
    <t>Howling at the Moon</t>
  </si>
  <si>
    <t>Universal Pictures</t>
  </si>
  <si>
    <t>Crimson Horizon</t>
  </si>
  <si>
    <t>Dreamscape Studios</t>
  </si>
  <si>
    <t>The Obsidian Mirror</t>
  </si>
  <si>
    <t>Silent Guardians</t>
  </si>
  <si>
    <t>Astral Journey</t>
  </si>
  <si>
    <t>Whispering Pines</t>
  </si>
  <si>
    <t>The Golden Compass</t>
  </si>
  <si>
    <t>Radiant Films</t>
  </si>
  <si>
    <t>Fantasy</t>
  </si>
  <si>
    <t>Ocean's Fury</t>
  </si>
  <si>
    <t>Sovereign Pictures</t>
  </si>
  <si>
    <t>Thriller</t>
  </si>
  <si>
    <t>Crimson Peak</t>
  </si>
  <si>
    <t>Millennium Studios</t>
  </si>
  <si>
    <t>Horror</t>
  </si>
  <si>
    <t>Starlight Waltz</t>
  </si>
  <si>
    <t>Harmony Films</t>
  </si>
  <si>
    <t>Romance</t>
  </si>
  <si>
    <t>The Iron Giant</t>
  </si>
  <si>
    <t>Animated Wonders</t>
  </si>
  <si>
    <t>Animation</t>
  </si>
  <si>
    <t>Silent Shadows</t>
  </si>
  <si>
    <t>Noir Productions</t>
  </si>
  <si>
    <t>Mystery</t>
  </si>
  <si>
    <t>Emerald Isle</t>
  </si>
  <si>
    <t>Celtic Films</t>
  </si>
  <si>
    <t>Family</t>
  </si>
  <si>
    <t>Iron Will</t>
  </si>
  <si>
    <t>Endurance Pictures</t>
  </si>
  <si>
    <t>Sport</t>
  </si>
  <si>
    <t>Starlight Dreams</t>
  </si>
  <si>
    <t>Visionary Films</t>
  </si>
  <si>
    <t>Sci-Fi</t>
  </si>
  <si>
    <t>Howling Wind</t>
  </si>
  <si>
    <t>Wilderness Studios</t>
  </si>
  <si>
    <t>Western</t>
  </si>
  <si>
    <t>Celestial Fire</t>
  </si>
  <si>
    <t>Solaris Pictures</t>
  </si>
  <si>
    <t>Midnight Bloom</t>
  </si>
  <si>
    <t>Luna Films</t>
  </si>
  <si>
    <t>Savage Frontier</t>
  </si>
  <si>
    <t>Frontier Studios</t>
  </si>
  <si>
    <t>Digital Dreamscape</t>
  </si>
  <si>
    <t>Binary Visions</t>
  </si>
  <si>
    <t>Galactic Explorers</t>
  </si>
  <si>
    <t>Cosmic Horizons</t>
  </si>
  <si>
    <t>Phantom's Lullaby</t>
  </si>
  <si>
    <t>Gothic Productions</t>
  </si>
  <si>
    <t>Crimson Rivers</t>
  </si>
  <si>
    <t>Red Tide Pictures</t>
  </si>
  <si>
    <t>Eternal Echoes</t>
  </si>
  <si>
    <t>Celestial Harmony</t>
  </si>
  <si>
    <t>Shadows of Destiny</t>
  </si>
  <si>
    <t>Omega Studios</t>
  </si>
  <si>
    <t>Lunar Tides</t>
  </si>
  <si>
    <t>Aqua Films</t>
  </si>
  <si>
    <t>Velvet Twilight</t>
  </si>
  <si>
    <t>Nocturne Pictures</t>
  </si>
  <si>
    <t>Ironclad Alliance</t>
  </si>
  <si>
    <t>Titan Productions</t>
  </si>
  <si>
    <t>Scarlet Symphony</t>
  </si>
  <si>
    <t>Melody Films</t>
  </si>
  <si>
    <t>Musical</t>
  </si>
  <si>
    <t>Whispers of Eternity</t>
  </si>
  <si>
    <t>Legacy Pictures</t>
  </si>
  <si>
    <t>Dimensional Shift</t>
  </si>
  <si>
    <t>Quantum Films</t>
  </si>
  <si>
    <t>Golden Age</t>
  </si>
  <si>
    <t>Retro Studios</t>
  </si>
  <si>
    <t>Comedy</t>
  </si>
  <si>
    <t>Silent Scream</t>
  </si>
  <si>
    <t>Apex Horror</t>
  </si>
  <si>
    <t>Emerald Enigma</t>
  </si>
  <si>
    <t>Veridian Pictures</t>
  </si>
  <si>
    <t>Ironclad Resolve</t>
  </si>
  <si>
    <t>Fortress Films</t>
  </si>
  <si>
    <t>Starlight Sonata</t>
  </si>
  <si>
    <t>Celestial Rhapsody</t>
  </si>
  <si>
    <t>Howling Abyss</t>
  </si>
  <si>
    <t>Abyssal Pictures</t>
  </si>
  <si>
    <t>Crimson Tide II</t>
  </si>
  <si>
    <t>Sum of Jan-23</t>
  </si>
  <si>
    <t>Sum of Feb-23</t>
  </si>
  <si>
    <t>Sum of Mar-23</t>
  </si>
  <si>
    <t>Sum of Apr-23</t>
  </si>
  <si>
    <t>Sum of May-23</t>
  </si>
  <si>
    <t>Sum of Jun-23</t>
  </si>
  <si>
    <t>Sum of Jul-23</t>
  </si>
  <si>
    <t>Sum of Aug-23</t>
  </si>
  <si>
    <t>Sum of Sep-23</t>
  </si>
  <si>
    <t>Sum of Oct-23</t>
  </si>
  <si>
    <t>Sum of Nov-23</t>
  </si>
  <si>
    <t>Sum of Dec-23</t>
  </si>
  <si>
    <t>Row Labels</t>
  </si>
  <si>
    <t>(blank)</t>
  </si>
  <si>
    <t>Total Revenue</t>
  </si>
  <si>
    <t>Select Distributor</t>
  </si>
  <si>
    <t>Select Movie</t>
  </si>
  <si>
    <t>Average of MoM</t>
  </si>
  <si>
    <t>Average of Average</t>
  </si>
  <si>
    <t>Avg. Monthly Revenue</t>
  </si>
  <si>
    <t>Avg. Revenue per Movie</t>
  </si>
  <si>
    <t>Average of Totals</t>
  </si>
  <si>
    <t>Number of Movies</t>
  </si>
  <si>
    <t>Count of MOVIE</t>
  </si>
  <si>
    <t>Average of Jan-23</t>
  </si>
  <si>
    <t>Average of Apr-23</t>
  </si>
  <si>
    <t>Average of Aug-23</t>
  </si>
  <si>
    <t>Average of Feb-23</t>
  </si>
  <si>
    <t>Average of Oct-23</t>
  </si>
  <si>
    <t>Average of Mar-23</t>
  </si>
  <si>
    <t>Average of May-23</t>
  </si>
  <si>
    <t>Average of Jun-23</t>
  </si>
  <si>
    <t>Average of Sep-23</t>
  </si>
  <si>
    <t>Average of Jul-23</t>
  </si>
  <si>
    <t>Average of Nov-23</t>
  </si>
  <si>
    <t>Average of Dec-23</t>
  </si>
  <si>
    <t>Movies Details</t>
  </si>
  <si>
    <t>Movie</t>
  </si>
  <si>
    <t>Genre</t>
  </si>
  <si>
    <t>Average Monthly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</si>
</sst>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_ ;_-[$$-409]* \-#,##0\ ;_-[$$-409]* &quot;-&quot;??_ ;_-@_ "/>
    <numFmt numFmtId="165" formatCode="_-[$$-409]* #,##0.00_ ;_-[$$-409]* \-#,##0.00\ ;_-[$$-409]* &quot;-&quot;??_ ;_-@_ "/>
    <numFmt numFmtId="166" formatCode="_-[$$-409]* #,##0.0_ ;_-[$$-409]* \-#,##0.0\ ;_-[$$-409]* &quot;-&quot;??_ ;_-@_ "/>
  </numFmts>
  <fonts count="18" x14ac:knownFonts="1">
    <font>
      <sz val="11"/>
      <color theme="1"/>
      <name val="Calibri"/>
      <family val="2"/>
      <scheme val="minor"/>
    </font>
    <font>
      <sz val="11"/>
      <color theme="1"/>
      <name val="Calibri"/>
      <family val="2"/>
      <scheme val="minor"/>
    </font>
    <font>
      <sz val="14"/>
      <color theme="1" tint="0.34998626667073579"/>
      <name val="Abadi"/>
      <family val="2"/>
    </font>
    <font>
      <b/>
      <sz val="11"/>
      <color theme="1" tint="0.34998626667073579"/>
      <name val="Calibri"/>
      <family val="2"/>
      <scheme val="minor"/>
    </font>
    <font>
      <b/>
      <sz val="10"/>
      <color rgb="FFA76545"/>
      <name val="Abadi"/>
      <family val="2"/>
    </font>
    <font>
      <b/>
      <sz val="11"/>
      <color rgb="FFA76545"/>
      <name val="Abadi"/>
      <family val="2"/>
    </font>
    <font>
      <b/>
      <sz val="11"/>
      <color theme="1" tint="0.34998626667073579"/>
      <name val="Abadi"/>
      <family val="2"/>
    </font>
    <font>
      <b/>
      <sz val="20"/>
      <color rgb="FFE4F9F5"/>
      <name val="Abadi"/>
      <family val="2"/>
    </font>
    <font>
      <b/>
      <sz val="14"/>
      <color rgb="FFE4F9F5"/>
      <name val="Calibri"/>
      <family val="2"/>
      <scheme val="minor"/>
    </font>
    <font>
      <i/>
      <sz val="10"/>
      <color rgb="FFE4F9F5"/>
      <name val="Calibri"/>
      <family val="2"/>
      <scheme val="minor"/>
    </font>
    <font>
      <sz val="12"/>
      <color rgb="FF40514E"/>
      <name val="Abadi"/>
      <family val="2"/>
    </font>
    <font>
      <b/>
      <sz val="11"/>
      <color rgb="FF40514E"/>
      <name val="Abadi"/>
      <family val="2"/>
    </font>
    <font>
      <sz val="11"/>
      <color rgb="FF11999E"/>
      <name val="Calibri"/>
      <family val="2"/>
      <scheme val="minor"/>
    </font>
    <font>
      <b/>
      <sz val="12"/>
      <color rgb="FF40514E"/>
      <name val="Abadi"/>
      <family val="2"/>
    </font>
    <font>
      <b/>
      <sz val="11"/>
      <color theme="1"/>
      <name val="Calibri"/>
      <family val="2"/>
      <scheme val="minor"/>
    </font>
    <font>
      <sz val="12"/>
      <color rgb="FFE4F9F5"/>
      <name val="Abadi"/>
      <family val="2"/>
    </font>
    <font>
      <b/>
      <sz val="14"/>
      <color rgb="FFE4F9F5"/>
      <name val="Abadi"/>
      <family val="2"/>
    </font>
    <font>
      <i/>
      <sz val="10"/>
      <color theme="2" tint="-0.249977111117893"/>
      <name val="Calibri"/>
      <family val="2"/>
      <scheme val="minor"/>
    </font>
  </fonts>
  <fills count="6">
    <fill>
      <patternFill patternType="none"/>
    </fill>
    <fill>
      <patternFill patternType="gray125"/>
    </fill>
    <fill>
      <patternFill patternType="solid">
        <fgColor theme="0"/>
        <bgColor indexed="64"/>
      </patternFill>
    </fill>
    <fill>
      <patternFill patternType="solid">
        <fgColor rgb="FF40514E"/>
        <bgColor indexed="64"/>
      </patternFill>
    </fill>
    <fill>
      <patternFill patternType="solid">
        <fgColor rgb="FF6DE1D2"/>
        <bgColor indexed="64"/>
      </patternFill>
    </fill>
    <fill>
      <patternFill patternType="solid">
        <fgColor theme="2" tint="-9.9978637043366805E-2"/>
        <bgColor indexed="64"/>
      </patternFill>
    </fill>
  </fills>
  <borders count="21">
    <border>
      <left/>
      <right/>
      <top/>
      <bottom/>
      <diagonal/>
    </border>
    <border>
      <left/>
      <right/>
      <top style="thin">
        <color theme="0"/>
      </top>
      <bottom/>
      <diagonal/>
    </border>
    <border>
      <left style="thin">
        <color theme="0"/>
      </left>
      <right/>
      <top/>
      <bottom/>
      <diagonal/>
    </border>
    <border>
      <left style="thin">
        <color theme="0"/>
      </left>
      <right/>
      <top style="thin">
        <color theme="0"/>
      </top>
      <bottom style="thin">
        <color theme="0"/>
      </bottom>
      <diagonal/>
    </border>
    <border>
      <left style="thin">
        <color rgb="FF52734D"/>
      </left>
      <right/>
      <top/>
      <bottom style="thin">
        <color rgb="FF52734D"/>
      </bottom>
      <diagonal/>
    </border>
    <border>
      <left/>
      <right style="thin">
        <color rgb="FF52734D"/>
      </right>
      <top/>
      <bottom style="thin">
        <color rgb="FF52734D"/>
      </bottom>
      <diagonal/>
    </border>
    <border>
      <left style="thin">
        <color rgb="FF52734D"/>
      </left>
      <right/>
      <top style="thin">
        <color rgb="FF52734D"/>
      </top>
      <bottom/>
      <diagonal/>
    </border>
    <border>
      <left/>
      <right style="thin">
        <color rgb="FF52734D"/>
      </right>
      <top style="thin">
        <color rgb="FF52734D"/>
      </top>
      <bottom/>
      <diagonal/>
    </border>
    <border>
      <left/>
      <right style="thin">
        <color rgb="FF52734D"/>
      </right>
      <top style="thin">
        <color rgb="FF52734D"/>
      </top>
      <bottom style="thin">
        <color rgb="FF52734D"/>
      </bottom>
      <diagonal/>
    </border>
    <border>
      <left style="thin">
        <color rgb="FF40514E"/>
      </left>
      <right/>
      <top style="thin">
        <color rgb="FF40514E"/>
      </top>
      <bottom/>
      <diagonal/>
    </border>
    <border>
      <left/>
      <right style="thin">
        <color rgb="FF40514E"/>
      </right>
      <top style="thin">
        <color rgb="FF40514E"/>
      </top>
      <bottom/>
      <diagonal/>
    </border>
    <border>
      <left style="thin">
        <color rgb="FF40514E"/>
      </left>
      <right/>
      <top/>
      <bottom style="thin">
        <color rgb="FF40514E"/>
      </bottom>
      <diagonal/>
    </border>
    <border>
      <left/>
      <right style="thin">
        <color rgb="FF40514E"/>
      </right>
      <top/>
      <bottom style="thin">
        <color rgb="FF40514E"/>
      </bottom>
      <diagonal/>
    </border>
    <border>
      <left style="thin">
        <color rgb="FF40514E"/>
      </left>
      <right/>
      <top style="thin">
        <color rgb="FF40514E"/>
      </top>
      <bottom style="thin">
        <color rgb="FF52734D"/>
      </bottom>
      <diagonal/>
    </border>
    <border>
      <left/>
      <right style="thin">
        <color rgb="FF40514E"/>
      </right>
      <top style="thin">
        <color rgb="FF40514E"/>
      </top>
      <bottom style="thin">
        <color rgb="FF52734D"/>
      </bottom>
      <diagonal/>
    </border>
    <border>
      <left/>
      <right style="thin">
        <color rgb="FF40514E"/>
      </right>
      <top/>
      <bottom/>
      <diagonal/>
    </border>
    <border>
      <left style="thin">
        <color rgb="FF40514E"/>
      </left>
      <right/>
      <top/>
      <bottom/>
      <diagonal/>
    </border>
    <border>
      <left/>
      <right/>
      <top style="thin">
        <color rgb="FF52734D"/>
      </top>
      <bottom style="thin">
        <color rgb="FF40514E"/>
      </bottom>
      <diagonal/>
    </border>
    <border>
      <left style="thin">
        <color indexed="64"/>
      </left>
      <right style="thin">
        <color indexed="64"/>
      </right>
      <top style="thin">
        <color indexed="64"/>
      </top>
      <bottom style="thin">
        <color indexed="64"/>
      </bottom>
      <diagonal/>
    </border>
    <border>
      <left style="thin">
        <color rgb="FF52734D"/>
      </left>
      <right style="thin">
        <color rgb="FF52734D"/>
      </right>
      <top style="thin">
        <color rgb="FF52734D"/>
      </top>
      <bottom style="thin">
        <color rgb="FF52734D"/>
      </bottom>
      <diagonal/>
    </border>
    <border>
      <left style="thin">
        <color rgb="FF52734D"/>
      </left>
      <right style="thin">
        <color rgb="FF52734D"/>
      </right>
      <top/>
      <bottom style="thin">
        <color rgb="FF52734D"/>
      </bottom>
      <diagonal/>
    </border>
  </borders>
  <cellStyleXfs count="2">
    <xf numFmtId="0" fontId="0" fillId="0" borderId="0"/>
    <xf numFmtId="9" fontId="1" fillId="0" borderId="0" applyFont="0" applyFill="0" applyBorder="0" applyAlignment="0" applyProtection="0"/>
  </cellStyleXfs>
  <cellXfs count="62">
    <xf numFmtId="0" fontId="0" fillId="0" borderId="0" xfId="0"/>
    <xf numFmtId="0" fontId="0" fillId="0" borderId="0" xfId="0" pivotButton="1"/>
    <xf numFmtId="0" fontId="0" fillId="0" borderId="0" xfId="0" applyAlignment="1">
      <alignment horizontal="left"/>
    </xf>
    <xf numFmtId="0" fontId="0" fillId="0" borderId="1" xfId="0" applyBorder="1"/>
    <xf numFmtId="0" fontId="0" fillId="0" borderId="3" xfId="0" applyBorder="1"/>
    <xf numFmtId="0" fontId="0" fillId="0" borderId="2" xfId="0" applyBorder="1"/>
    <xf numFmtId="164" fontId="0" fillId="0" borderId="0" xfId="0" applyNumberFormat="1"/>
    <xf numFmtId="17" fontId="0" fillId="0" borderId="0" xfId="0" applyNumberFormat="1"/>
    <xf numFmtId="0" fontId="0" fillId="2" borderId="0" xfId="0" applyFill="1"/>
    <xf numFmtId="0" fontId="3" fillId="2" borderId="0" xfId="0" applyFont="1" applyFill="1" applyAlignment="1">
      <alignment vertical="center"/>
    </xf>
    <xf numFmtId="165" fontId="0" fillId="0" borderId="0" xfId="0" applyNumberFormat="1"/>
    <xf numFmtId="166" fontId="0" fillId="0" borderId="0" xfId="0" applyNumberFormat="1"/>
    <xf numFmtId="0" fontId="5" fillId="2" borderId="0" xfId="0" applyFont="1" applyFill="1" applyAlignment="1">
      <alignment vertical="center"/>
    </xf>
    <xf numFmtId="10" fontId="2" fillId="2" borderId="0" xfId="1" applyNumberFormat="1" applyFont="1" applyFill="1" applyBorder="1" applyAlignment="1">
      <alignment vertical="center"/>
    </xf>
    <xf numFmtId="0" fontId="2" fillId="2" borderId="0" xfId="0" applyFont="1" applyFill="1" applyAlignment="1">
      <alignment vertical="center"/>
    </xf>
    <xf numFmtId="9" fontId="0" fillId="0" borderId="0" xfId="0" applyNumberFormat="1"/>
    <xf numFmtId="0" fontId="0" fillId="0" borderId="8" xfId="0" applyBorder="1"/>
    <xf numFmtId="166" fontId="0" fillId="0" borderId="0" xfId="0" applyNumberFormat="1" applyAlignment="1">
      <alignment horizontal="center" vertical="center"/>
    </xf>
    <xf numFmtId="164" fontId="0" fillId="0" borderId="0" xfId="0" applyNumberFormat="1" applyAlignment="1">
      <alignment horizontal="center" vertical="center"/>
    </xf>
    <xf numFmtId="0" fontId="0" fillId="0" borderId="12" xfId="0" applyBorder="1"/>
    <xf numFmtId="0" fontId="12" fillId="0" borderId="0" xfId="0" applyFont="1"/>
    <xf numFmtId="0" fontId="0" fillId="2" borderId="16" xfId="0" applyFill="1" applyBorder="1"/>
    <xf numFmtId="0" fontId="0" fillId="2" borderId="15" xfId="0" applyFill="1" applyBorder="1"/>
    <xf numFmtId="0" fontId="0" fillId="2" borderId="11" xfId="0" applyFill="1" applyBorder="1"/>
    <xf numFmtId="0" fontId="0" fillId="2" borderId="12" xfId="0" applyFill="1" applyBorder="1"/>
    <xf numFmtId="0" fontId="0" fillId="0" borderId="16" xfId="0" applyBorder="1"/>
    <xf numFmtId="0" fontId="0" fillId="0" borderId="15" xfId="0" applyBorder="1"/>
    <xf numFmtId="0" fontId="0" fillId="0" borderId="11" xfId="0" applyBorder="1"/>
    <xf numFmtId="0" fontId="10" fillId="4" borderId="9" xfId="0" applyFont="1" applyFill="1" applyBorder="1" applyAlignment="1">
      <alignment horizontal="center" vertical="center"/>
    </xf>
    <xf numFmtId="0" fontId="10" fillId="4" borderId="10" xfId="0" applyFont="1" applyFill="1" applyBorder="1" applyAlignment="1">
      <alignment horizontal="center" vertical="center"/>
    </xf>
    <xf numFmtId="164" fontId="11" fillId="4" borderId="11" xfId="0" applyNumberFormat="1" applyFont="1" applyFill="1" applyBorder="1" applyAlignment="1">
      <alignment horizontal="center" vertical="center"/>
    </xf>
    <xf numFmtId="164" fontId="11" fillId="4" borderId="12" xfId="0" applyNumberFormat="1" applyFont="1" applyFill="1" applyBorder="1" applyAlignment="1">
      <alignment horizontal="center" vertical="center"/>
    </xf>
    <xf numFmtId="0" fontId="11" fillId="4" borderId="11" xfId="1" applyNumberFormat="1" applyFont="1" applyFill="1" applyBorder="1" applyAlignment="1">
      <alignment horizontal="center" vertical="center"/>
    </xf>
    <xf numFmtId="0" fontId="11" fillId="4" borderId="12" xfId="1" applyNumberFormat="1" applyFont="1" applyFill="1" applyBorder="1" applyAlignment="1">
      <alignment horizontal="center" vertical="center"/>
    </xf>
    <xf numFmtId="0" fontId="13" fillId="4" borderId="9" xfId="0" applyFont="1" applyFill="1" applyBorder="1" applyAlignment="1">
      <alignment horizontal="center" vertical="center"/>
    </xf>
    <xf numFmtId="0" fontId="13" fillId="4" borderId="10" xfId="0" applyFont="1" applyFill="1" applyBorder="1" applyAlignment="1">
      <alignment horizontal="center" vertical="center"/>
    </xf>
    <xf numFmtId="0" fontId="10" fillId="4" borderId="6" xfId="0" applyFont="1" applyFill="1" applyBorder="1" applyAlignment="1">
      <alignment horizontal="center" vertical="center"/>
    </xf>
    <xf numFmtId="0" fontId="10" fillId="4" borderId="7" xfId="0" applyFont="1" applyFill="1" applyBorder="1" applyAlignment="1">
      <alignment horizontal="center" vertical="center"/>
    </xf>
    <xf numFmtId="9" fontId="11" fillId="4" borderId="4" xfId="1" applyFont="1" applyFill="1" applyBorder="1" applyAlignment="1">
      <alignment horizontal="center" vertical="center"/>
    </xf>
    <xf numFmtId="9" fontId="11" fillId="4" borderId="5" xfId="1" applyFont="1" applyFill="1" applyBorder="1" applyAlignment="1">
      <alignment horizontal="center" vertical="center"/>
    </xf>
    <xf numFmtId="0" fontId="8" fillId="3" borderId="0" xfId="0" applyFont="1" applyFill="1" applyAlignment="1">
      <alignment horizontal="center" vertical="center"/>
    </xf>
    <xf numFmtId="0" fontId="7" fillId="3" borderId="0" xfId="0" applyFont="1" applyFill="1" applyAlignment="1">
      <alignment horizontal="center" vertical="center"/>
    </xf>
    <xf numFmtId="0" fontId="6" fillId="2" borderId="13" xfId="0" applyFont="1" applyFill="1" applyBorder="1" applyAlignment="1">
      <alignment horizontal="center" vertical="center"/>
    </xf>
    <xf numFmtId="0" fontId="6" fillId="2" borderId="14" xfId="0" applyFont="1" applyFill="1" applyBorder="1" applyAlignment="1">
      <alignment horizontal="center" vertical="center"/>
    </xf>
    <xf numFmtId="0" fontId="4" fillId="2" borderId="0" xfId="0" applyFont="1" applyFill="1" applyAlignment="1">
      <alignment horizontal="center" vertical="center"/>
    </xf>
    <xf numFmtId="164" fontId="2" fillId="2" borderId="0" xfId="0" applyNumberFormat="1" applyFont="1" applyFill="1" applyAlignment="1">
      <alignment horizontal="center" vertical="center"/>
    </xf>
    <xf numFmtId="0" fontId="5" fillId="2" borderId="0" xfId="0" applyFont="1" applyFill="1" applyAlignment="1">
      <alignment horizontal="center" vertical="center"/>
    </xf>
    <xf numFmtId="0" fontId="0" fillId="0" borderId="0" xfId="0" applyNumberFormat="1" applyAlignment="1">
      <alignment horizontal="center" vertical="center"/>
    </xf>
    <xf numFmtId="0" fontId="5" fillId="2" borderId="15" xfId="0" applyFont="1" applyFill="1" applyBorder="1" applyAlignment="1">
      <alignment horizontal="center" vertical="center"/>
    </xf>
    <xf numFmtId="164" fontId="2" fillId="2" borderId="15" xfId="0" applyNumberFormat="1" applyFont="1" applyFill="1" applyBorder="1" applyAlignment="1">
      <alignment horizontal="center" vertical="center"/>
    </xf>
    <xf numFmtId="0" fontId="4" fillId="2" borderId="17" xfId="0" applyFont="1" applyFill="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0" fillId="0" borderId="18" xfId="0" applyBorder="1"/>
    <xf numFmtId="164" fontId="0" fillId="0" borderId="18" xfId="0" applyNumberFormat="1" applyBorder="1"/>
    <xf numFmtId="9" fontId="0" fillId="0" borderId="18" xfId="1" applyFont="1" applyBorder="1"/>
    <xf numFmtId="0" fontId="15" fillId="3" borderId="18" xfId="0" applyFont="1" applyFill="1" applyBorder="1" applyAlignment="1">
      <alignment horizontal="center" vertical="center" wrapText="1"/>
    </xf>
    <xf numFmtId="0" fontId="16" fillId="3" borderId="0" xfId="0" applyFont="1" applyFill="1" applyAlignment="1">
      <alignment horizontal="center" vertical="center"/>
    </xf>
    <xf numFmtId="0" fontId="14" fillId="3" borderId="0" xfId="0" applyFont="1" applyFill="1" applyAlignment="1">
      <alignment horizontal="center" vertical="center"/>
    </xf>
    <xf numFmtId="0" fontId="0" fillId="0" borderId="0" xfId="0" applyBorder="1"/>
    <xf numFmtId="0" fontId="17" fillId="5" borderId="20" xfId="0" applyFont="1" applyFill="1" applyBorder="1" applyAlignment="1">
      <alignment horizontal="center" vertical="center"/>
    </xf>
    <xf numFmtId="0" fontId="9" fillId="5" borderId="19" xfId="0" applyFont="1" applyFill="1" applyBorder="1" applyAlignment="1">
      <alignment horizontal="center" vertical="center"/>
    </xf>
  </cellXfs>
  <cellStyles count="2">
    <cellStyle name="Normal" xfId="0" builtinId="0"/>
    <cellStyle name="Percent" xfId="1" builtinId="5"/>
  </cellStyles>
  <dxfs count="476">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4" formatCode="_-[$$-409]* #,##0_ ;_-[$$-409]* \-#,##0\ ;_-[$$-409]* &quot;-&quot;??_ ;_-@_ "/>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3" formatCode="0%"/>
    </dxf>
    <dxf>
      <numFmt numFmtId="13" formatCode="0%"/>
    </dxf>
    <dxf>
      <numFmt numFmtId="13" formatCode="0%"/>
    </dxf>
    <dxf>
      <numFmt numFmtId="164" formatCode="_-[$$-409]* #,##0_ ;_-[$$-409]* \-#,##0\ ;_-[$$-409]* &quot;-&quot;??_ ;_-@_ "/>
    </dxf>
    <dxf>
      <numFmt numFmtId="164" formatCode="_-[$$-409]* #,##0_ ;_-[$$-409]* \-#,##0\ ;_-[$$-409]* &quot;-&quot;??_ ;_-@_ "/>
    </dxf>
    <dxf>
      <numFmt numFmtId="166" formatCode="_-[$$-409]* #,##0.0_ ;_-[$$-409]* \-#,##0.0\ ;_-[$$-409]* &quot;-&quot;??_ ;_-@_ "/>
    </dxf>
    <dxf>
      <numFmt numFmtId="165" formatCode="_-[$$-409]* #,##0.00_ ;_-[$$-409]* \-#,##0.00\ ;_-[$$-409]* &quot;-&quot;??_ ;_-@_ "/>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6" formatCode="_-[$$-409]* #,##0.0_ ;_-[$$-409]* \-#,##0.0\ ;_-[$$-409]* &quot;-&quot;??_ ;_-@_ "/>
    </dxf>
    <dxf>
      <numFmt numFmtId="165" formatCode="_-[$$-409]* #,##0.00_ ;_-[$$-409]* \-#,##0.00\ ;_-[$$-409]* &quot;-&quot;??_ ;_-@_ "/>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fill>
        <patternFill patternType="solid">
          <bgColor theme="9" tint="0.39997558519241921"/>
        </patternFill>
      </fill>
    </dxf>
    <dxf>
      <font>
        <sz val="10"/>
      </font>
    </dxf>
    <dxf>
      <font>
        <i/>
      </font>
    </dxf>
    <dxf>
      <alignment vertical="center"/>
    </dxf>
    <dxf>
      <alignment horizontal="center"/>
    </dxf>
    <dxf>
      <border>
        <left style="thin">
          <color rgb="FF52734D"/>
        </left>
        <right style="thin">
          <color rgb="FF52734D"/>
        </right>
        <top style="thin">
          <color rgb="FF52734D"/>
        </top>
        <bottom style="thin">
          <color rgb="FF52734D"/>
        </bottom>
      </border>
    </dxf>
    <dxf>
      <border>
        <right style="thin">
          <color rgb="FF52734D"/>
        </right>
        <top style="thin">
          <color rgb="FF52734D"/>
        </top>
        <bottom style="thin">
          <color rgb="FF52734D"/>
        </bottom>
      </border>
    </dxf>
    <dxf>
      <font>
        <color rgb="FFE4F9F5"/>
      </font>
    </dxf>
    <dxf>
      <fill>
        <patternFill>
          <bgColor theme="2" tint="-9.9978637043366805E-2"/>
        </patternFill>
      </fill>
    </dxf>
    <dxf>
      <border>
        <right style="thin">
          <color rgb="FF52734D"/>
        </right>
      </border>
    </dxf>
    <dxf>
      <fill>
        <patternFill patternType="solid">
          <bgColor theme="9" tint="0.39997558519241921"/>
        </patternFill>
      </fill>
    </dxf>
    <dxf>
      <border>
        <left style="thin">
          <color rgb="FF52734D"/>
        </left>
        <bottom style="thin">
          <color rgb="FF52734D"/>
        </bottom>
      </border>
    </dxf>
    <dxf>
      <font>
        <i/>
      </font>
    </dxf>
    <dxf>
      <font>
        <sz val="10"/>
      </font>
    </dxf>
    <dxf>
      <alignment vertical="center"/>
    </dxf>
    <dxf>
      <alignment horizontal="center"/>
    </dxf>
    <dxf>
      <font>
        <color theme="2" tint="-0.249977111117893"/>
      </font>
    </dxf>
    <dxf>
      <fill>
        <patternFill>
          <bgColor theme="2" tint="-9.9978637043366805E-2"/>
        </patternFill>
      </fill>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6" formatCode="_-[$$-409]* #,##0.0_ ;_-[$$-409]* \-#,##0.0\ ;_-[$$-409]* &quot;-&quot;??_ ;_-@_ "/>
    </dxf>
    <dxf>
      <numFmt numFmtId="165" formatCode="_-[$$-409]* #,##0.00_ ;_-[$$-409]* \-#,##0.00\ ;_-[$$-409]* &quot;-&quot;??_ ;_-@_ "/>
    </dxf>
    <dxf>
      <numFmt numFmtId="166" formatCode="_-[$$-409]* #,##0.0_ ;_-[$$-409]* \-#,##0.0\ ;_-[$$-409]* &quot;-&quot;??_ ;_-@_ "/>
    </dxf>
    <dxf>
      <numFmt numFmtId="165" formatCode="_-[$$-409]* #,##0.00_ ;_-[$$-409]* \-#,##0.00\ ;_-[$$-409]* &quot;-&quot;??_ ;_-@_ "/>
    </dxf>
    <dxf>
      <numFmt numFmtId="13" formatCode="0%"/>
    </dxf>
    <dxf>
      <numFmt numFmtId="13" formatCode="0%"/>
    </dxf>
    <dxf>
      <numFmt numFmtId="13" formatCode="0%"/>
    </dxf>
    <dxf>
      <numFmt numFmtId="164" formatCode="_-[$$-409]* #,##0_ ;_-[$$-409]* \-#,##0\ ;_-[$$-409]* &quot;-&quot;??_ ;_-@_ "/>
    </dxf>
    <dxf>
      <fill>
        <patternFill patternType="solid">
          <bgColor theme="9" tint="0.39997558519241921"/>
        </patternFill>
      </fill>
    </dxf>
    <dxf>
      <font>
        <sz val="10"/>
      </font>
    </dxf>
    <dxf>
      <font>
        <i/>
      </font>
    </dxf>
    <dxf>
      <alignment vertical="center"/>
    </dxf>
    <dxf>
      <alignment horizontal="center"/>
    </dxf>
    <dxf>
      <border>
        <left style="thin">
          <color rgb="FF52734D"/>
        </left>
        <right style="thin">
          <color rgb="FF52734D"/>
        </right>
        <top style="thin">
          <color rgb="FF52734D"/>
        </top>
        <bottom style="thin">
          <color rgb="FF52734D"/>
        </bottom>
      </border>
    </dxf>
    <dxf>
      <border>
        <right style="thin">
          <color rgb="FF52734D"/>
        </right>
        <top style="thin">
          <color rgb="FF52734D"/>
        </top>
        <bottom style="thin">
          <color rgb="FF52734D"/>
        </bottom>
      </border>
    </dxf>
    <dxf>
      <font>
        <color rgb="FFE4F9F5"/>
      </font>
    </dxf>
    <dxf>
      <fill>
        <patternFill>
          <bgColor theme="2" tint="-9.9978637043366805E-2"/>
        </patternFill>
      </fill>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6" formatCode="_-[$$-409]* #,##0.0_ ;_-[$$-409]* \-#,##0.0\ ;_-[$$-409]* &quot;-&quot;??_ ;_-@_ "/>
    </dxf>
    <dxf>
      <numFmt numFmtId="165" formatCode="_-[$$-409]* #,##0.00_ ;_-[$$-409]* \-#,##0.00\ ;_-[$$-409]* &quot;-&quot;??_ ;_-@_ "/>
    </dxf>
    <dxf>
      <numFmt numFmtId="166" formatCode="_-[$$-409]* #,##0.0_ ;_-[$$-409]* \-#,##0.0\ ;_-[$$-409]* &quot;-&quot;??_ ;_-@_ "/>
    </dxf>
    <dxf>
      <numFmt numFmtId="165" formatCode="_-[$$-409]* #,##0.00_ ;_-[$$-409]* \-#,##0.00\ ;_-[$$-409]* &quot;-&quot;??_ ;_-@_ "/>
    </dxf>
    <dxf>
      <numFmt numFmtId="13" formatCode="0%"/>
    </dxf>
    <dxf>
      <numFmt numFmtId="13" formatCode="0%"/>
    </dxf>
    <dxf>
      <numFmt numFmtId="13" formatCode="0%"/>
    </dxf>
    <dxf>
      <numFmt numFmtId="164" formatCode="_-[$$-409]* #,##0_ ;_-[$$-409]* \-#,##0\ ;_-[$$-409]* &quot;-&quot;??_ ;_-@_ "/>
    </dxf>
    <dxf>
      <border>
        <right style="thin">
          <color rgb="FF52734D"/>
        </right>
      </border>
    </dxf>
    <dxf>
      <fill>
        <patternFill patternType="solid">
          <bgColor theme="9" tint="0.39997558519241921"/>
        </patternFill>
      </fill>
    </dxf>
    <dxf>
      <border>
        <left style="thin">
          <color rgb="FF52734D"/>
        </left>
        <bottom style="thin">
          <color rgb="FF52734D"/>
        </bottom>
      </border>
    </dxf>
    <dxf>
      <font>
        <i/>
      </font>
    </dxf>
    <dxf>
      <font>
        <sz val="10"/>
      </font>
    </dxf>
    <dxf>
      <alignment vertical="center"/>
    </dxf>
    <dxf>
      <alignment horizontal="center"/>
    </dxf>
    <dxf>
      <font>
        <color theme="2" tint="-0.249977111117893"/>
      </font>
    </dxf>
    <dxf>
      <fill>
        <patternFill>
          <bgColor theme="2" tint="-9.9978637043366805E-2"/>
        </patternFill>
      </fill>
    </dxf>
    <dxf>
      <border>
        <right style="thin">
          <color rgb="FF52734D"/>
        </right>
      </border>
    </dxf>
    <dxf>
      <fill>
        <patternFill patternType="solid">
          <bgColor theme="9" tint="0.39997558519241921"/>
        </patternFill>
      </fill>
    </dxf>
    <dxf>
      <border>
        <left style="thin">
          <color rgb="FF52734D"/>
        </left>
        <bottom style="thin">
          <color rgb="FF52734D"/>
        </bottom>
      </border>
    </dxf>
    <dxf>
      <font>
        <i/>
      </font>
    </dxf>
    <dxf>
      <font>
        <sz val="10"/>
      </font>
    </dxf>
    <dxf>
      <alignment vertical="center"/>
    </dxf>
    <dxf>
      <alignment horizontal="center"/>
    </dxf>
    <dxf>
      <font>
        <color theme="2" tint="-0.249977111117893"/>
      </font>
    </dxf>
    <dxf>
      <fill>
        <patternFill>
          <bgColor theme="2" tint="-9.9978637043366805E-2"/>
        </patternFill>
      </fill>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6" formatCode="_-[$$-409]* #,##0.0_ ;_-[$$-409]* \-#,##0.0\ ;_-[$$-409]* &quot;-&quot;??_ ;_-@_ "/>
    </dxf>
    <dxf>
      <numFmt numFmtId="165" formatCode="_-[$$-409]* #,##0.00_ ;_-[$$-409]* \-#,##0.00\ ;_-[$$-409]* &quot;-&quot;??_ ;_-@_ "/>
    </dxf>
    <dxf>
      <numFmt numFmtId="166" formatCode="_-[$$-409]* #,##0.0_ ;_-[$$-409]* \-#,##0.0\ ;_-[$$-409]* &quot;-&quot;??_ ;_-@_ "/>
    </dxf>
    <dxf>
      <numFmt numFmtId="165" formatCode="_-[$$-409]* #,##0.00_ ;_-[$$-409]* \-#,##0.00\ ;_-[$$-409]* &quot;-&quot;??_ ;_-@_ "/>
    </dxf>
    <dxf>
      <numFmt numFmtId="13" formatCode="0%"/>
    </dxf>
    <dxf>
      <numFmt numFmtId="13" formatCode="0%"/>
    </dxf>
    <dxf>
      <numFmt numFmtId="13" formatCode="0%"/>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6" formatCode="_-[$$-409]* #,##0.0_ ;_-[$$-409]* \-#,##0.0\ ;_-[$$-409]* &quot;-&quot;??_ ;_-@_ "/>
    </dxf>
    <dxf>
      <numFmt numFmtId="165" formatCode="_-[$$-409]* #,##0.00_ ;_-[$$-409]* \-#,##0.00\ ;_-[$$-409]* &quot;-&quot;??_ ;_-@_ "/>
    </dxf>
    <dxf>
      <numFmt numFmtId="166" formatCode="_-[$$-409]* #,##0.0_ ;_-[$$-409]* \-#,##0.0\ ;_-[$$-409]* &quot;-&quot;??_ ;_-@_ "/>
    </dxf>
    <dxf>
      <numFmt numFmtId="165" formatCode="_-[$$-409]* #,##0.00_ ;_-[$$-409]* \-#,##0.00\ ;_-[$$-409]* &quot;-&quot;??_ ;_-@_ "/>
    </dxf>
    <dxf>
      <numFmt numFmtId="13" formatCode="0%"/>
    </dxf>
    <dxf>
      <numFmt numFmtId="13" formatCode="0%"/>
    </dxf>
    <dxf>
      <numFmt numFmtId="13" formatCode="0%"/>
    </dxf>
    <dxf>
      <numFmt numFmtId="164" formatCode="_-[$$-409]* #,##0_ ;_-[$$-409]* \-#,##0\ ;_-[$$-409]* &quot;-&quot;??_ ;_-@_ "/>
    </dxf>
    <dxf>
      <fill>
        <patternFill patternType="solid">
          <bgColor theme="9" tint="0.39997558519241921"/>
        </patternFill>
      </fill>
    </dxf>
    <dxf>
      <font>
        <sz val="10"/>
      </font>
    </dxf>
    <dxf>
      <font>
        <i/>
      </font>
    </dxf>
    <dxf>
      <alignment vertical="center"/>
    </dxf>
    <dxf>
      <alignment horizontal="center"/>
    </dxf>
    <dxf>
      <border>
        <left style="thin">
          <color rgb="FF52734D"/>
        </left>
        <right style="thin">
          <color rgb="FF52734D"/>
        </right>
        <top style="thin">
          <color rgb="FF52734D"/>
        </top>
        <bottom style="thin">
          <color rgb="FF52734D"/>
        </bottom>
      </border>
    </dxf>
    <dxf>
      <border>
        <right style="thin">
          <color rgb="FF52734D"/>
        </right>
        <top style="thin">
          <color rgb="FF52734D"/>
        </top>
        <bottom style="thin">
          <color rgb="FF52734D"/>
        </bottom>
      </border>
    </dxf>
    <dxf>
      <font>
        <color rgb="FFE4F9F5"/>
      </font>
    </dxf>
    <dxf>
      <fill>
        <patternFill>
          <bgColor theme="2" tint="-9.9978637043366805E-2"/>
        </patternFill>
      </fill>
    </dxf>
    <dxf>
      <border>
        <right style="thin">
          <color rgb="FF52734D"/>
        </right>
      </border>
    </dxf>
    <dxf>
      <fill>
        <patternFill patternType="solid">
          <bgColor theme="9" tint="0.39997558519241921"/>
        </patternFill>
      </fill>
    </dxf>
    <dxf>
      <border>
        <left style="thin">
          <color rgb="FF52734D"/>
        </left>
        <bottom style="thin">
          <color rgb="FF52734D"/>
        </bottom>
      </border>
    </dxf>
    <dxf>
      <font>
        <i/>
      </font>
    </dxf>
    <dxf>
      <font>
        <sz val="10"/>
      </font>
    </dxf>
    <dxf>
      <alignment vertical="center"/>
    </dxf>
    <dxf>
      <alignment horizontal="center"/>
    </dxf>
    <dxf>
      <font>
        <color theme="2" tint="-0.249977111117893"/>
      </font>
    </dxf>
    <dxf>
      <fill>
        <patternFill>
          <bgColor theme="2" tint="-9.9978637043366805E-2"/>
        </patternFill>
      </fill>
    </dxf>
    <dxf>
      <numFmt numFmtId="164" formatCode="_-[$$-409]* #,##0_ ;_-[$$-409]* \-#,##0\ ;_-[$$-409]* &quot;-&quot;??_ ;_-@_ "/>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3" formatCode="0%"/>
    </dxf>
    <dxf>
      <numFmt numFmtId="13" formatCode="0%"/>
    </dxf>
    <dxf>
      <numFmt numFmtId="13" formatCode="0%"/>
    </dxf>
    <dxf>
      <numFmt numFmtId="164" formatCode="_-[$$-409]* #,##0_ ;_-[$$-409]* \-#,##0\ ;_-[$$-409]* &quot;-&quot;??_ ;_-@_ "/>
    </dxf>
    <dxf>
      <numFmt numFmtId="164" formatCode="_-[$$-409]* #,##0_ ;_-[$$-409]* \-#,##0\ ;_-[$$-409]* &quot;-&quot;??_ ;_-@_ "/>
    </dxf>
    <dxf>
      <numFmt numFmtId="166" formatCode="_-[$$-409]* #,##0.0_ ;_-[$$-409]* \-#,##0.0\ ;_-[$$-409]* &quot;-&quot;??_ ;_-@_ "/>
    </dxf>
    <dxf>
      <numFmt numFmtId="165" formatCode="_-[$$-409]* #,##0.00_ ;_-[$$-409]* \-#,##0.00\ ;_-[$$-409]* &quot;-&quot;??_ ;_-@_ "/>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6" formatCode="_-[$$-409]* #,##0.0_ ;_-[$$-409]* \-#,##0.0\ ;_-[$$-409]* &quot;-&quot;??_ ;_-@_ "/>
    </dxf>
    <dxf>
      <numFmt numFmtId="165" formatCode="_-[$$-409]* #,##0.00_ ;_-[$$-409]* \-#,##0.00\ ;_-[$$-409]* &quot;-&quot;??_ ;_-@_ "/>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numFmt numFmtId="166" formatCode="_-[$$-409]* #,##0.0_ ;_-[$$-409]* \-#,##0.0\ ;_-[$$-409]* &quot;-&quot;??_ ;_-@_ "/>
    </dxf>
    <dxf>
      <numFmt numFmtId="0" formatCode="General"/>
    </dxf>
    <dxf>
      <alignment horizontal="center"/>
    </dxf>
    <dxf>
      <alignment vertical="center"/>
    </dxf>
    <dxf>
      <alignment vertical="center"/>
    </dxf>
    <dxf>
      <alignment horizontal="center"/>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fill>
        <patternFill>
          <bgColor theme="2" tint="-9.9978637043366805E-2"/>
        </patternFill>
      </fill>
    </dxf>
    <dxf>
      <fill>
        <patternFill>
          <bgColor theme="2" tint="-9.9978637043366805E-2"/>
        </patternFill>
      </fill>
    </dxf>
    <dxf>
      <font>
        <color theme="2" tint="-0.249977111117893"/>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166" formatCode="_-[$$-409]* #,##0.0_ ;_-[$$-409]* \-#,##0.0\ ;_-[$$-409]* &quot;-&quot;??_ ;_-@_ "/>
    </dxf>
    <dxf>
      <numFmt numFmtId="0" formatCode="General"/>
    </dxf>
    <dxf>
      <alignment horizontal="center"/>
    </dxf>
    <dxf>
      <alignment vertical="center"/>
    </dxf>
    <dxf>
      <alignment vertical="center"/>
    </dxf>
    <dxf>
      <alignment horizontal="center"/>
    </dxf>
    <dxf>
      <numFmt numFmtId="164" formatCode="_-[$$-409]* #,##0_ ;_-[$$-409]* \-#,##0\ ;_-[$$-409]* &quot;-&quot;??_ ;_-@_ "/>
    </dxf>
    <dxf>
      <alignment horizontal="center"/>
    </dxf>
    <dxf>
      <alignment vertical="center"/>
    </dxf>
    <dxf>
      <font>
        <sz val="10"/>
      </font>
    </dxf>
    <dxf>
      <font>
        <i/>
      </font>
    </dxf>
    <dxf>
      <border>
        <left style="thin">
          <color rgb="FF52734D"/>
        </left>
        <bottom style="thin">
          <color rgb="FF52734D"/>
        </bottom>
      </border>
    </dxf>
    <dxf>
      <fill>
        <patternFill patternType="solid">
          <bgColor theme="9" tint="0.39997558519241921"/>
        </patternFill>
      </fill>
    </dxf>
    <dxf>
      <border>
        <right style="thin">
          <color rgb="FF52734D"/>
        </right>
      </border>
    </dxf>
    <dxf>
      <font>
        <color rgb="FFE4F9F5"/>
      </font>
    </dxf>
    <dxf>
      <border>
        <right style="thin">
          <color rgb="FF52734D"/>
        </right>
        <top style="thin">
          <color rgb="FF52734D"/>
        </top>
        <bottom style="thin">
          <color rgb="FF52734D"/>
        </bottom>
      </border>
    </dxf>
    <dxf>
      <border>
        <left style="thin">
          <color rgb="FF52734D"/>
        </left>
        <right style="thin">
          <color rgb="FF52734D"/>
        </right>
        <top style="thin">
          <color rgb="FF52734D"/>
        </top>
        <bottom style="thin">
          <color rgb="FF52734D"/>
        </bottom>
      </border>
    </dxf>
    <dxf>
      <alignment horizontal="center"/>
    </dxf>
    <dxf>
      <alignment vertical="center"/>
    </dxf>
    <dxf>
      <font>
        <i/>
      </font>
    </dxf>
    <dxf>
      <font>
        <sz val="10"/>
      </font>
    </dxf>
    <dxf>
      <fill>
        <patternFill patternType="solid">
          <bgColor theme="9" tint="0.39997558519241921"/>
        </patternFill>
      </fill>
    </dxf>
    <dxf>
      <alignment horizontal="center"/>
    </dxf>
    <dxf>
      <alignment vertical="center"/>
    </dxf>
    <dxf>
      <alignment vertical="center"/>
    </dxf>
    <dxf>
      <alignment horizontal="center"/>
    </dxf>
    <dxf>
      <numFmt numFmtId="0" formatCode="General"/>
    </dxf>
    <dxf>
      <numFmt numFmtId="166" formatCode="_-[$$-409]* #,##0.0_ ;_-[$$-409]* \-#,##0.0\ ;_-[$$-409]* &quot;-&quot;??_ ;_-@_ "/>
    </dxf>
    <dxf>
      <numFmt numFmtId="164" formatCode="_-[$$-409]* #,##0_ ;_-[$$-409]* \-#,##0\ ;_-[$$-409]* &quot;-&quot;??_ ;_-@_ "/>
    </dxf>
    <dxf>
      <alignment horizontal="center"/>
    </dxf>
    <dxf>
      <alignment vertical="center"/>
    </dxf>
    <dxf>
      <alignment vertical="center"/>
    </dxf>
    <dxf>
      <alignment horizontal="center"/>
    </dxf>
    <dxf>
      <numFmt numFmtId="0" formatCode="General"/>
    </dxf>
    <dxf>
      <numFmt numFmtId="166" formatCode="_-[$$-409]* #,##0.0_ ;_-[$$-409]* \-#,##0.0\ ;_-[$$-409]* &quot;-&quot;??_ ;_-@_ "/>
    </dxf>
    <dxf>
      <numFmt numFmtId="164" formatCode="_-[$$-409]* #,##0_ ;_-[$$-409]* \-#,##0\ ;_-[$$-409]* &quot;-&quot;??_ ;_-@_ "/>
    </dxf>
    <dxf>
      <numFmt numFmtId="164" formatCode="_-[$$-409]* #,##0_ ;_-[$$-409]* \-#,##0\ ;_-[$$-409]* &quot;-&quot;??_ ;_-@_ "/>
    </dxf>
    <dxf>
      <alignment horizontal="center"/>
    </dxf>
    <dxf>
      <alignment vertical="center"/>
    </dxf>
    <dxf>
      <alignment vertical="center"/>
    </dxf>
    <dxf>
      <alignment horizontal="center"/>
    </dxf>
    <dxf>
      <numFmt numFmtId="0" formatCode="General"/>
    </dxf>
    <dxf>
      <numFmt numFmtId="166" formatCode="_-[$$-409]* #,##0.0_ ;_-[$$-409]* \-#,##0.0\ ;_-[$$-409]* &quot;-&quot;??_ ;_-@_ "/>
    </dxf>
    <dxf>
      <numFmt numFmtId="164" formatCode="_-[$$-409]* #,##0_ ;_-[$$-409]* \-#,##0\ ;_-[$$-409]* &quot;-&quot;??_ ;_-@_ "/>
    </dxf>
    <dxf>
      <numFmt numFmtId="165" formatCode="_-[$$-409]* #,##0.00_ ;_-[$$-409]* \-#,##0.00\ ;_-[$$-409]* &quot;-&quot;??_ ;_-@_ "/>
    </dxf>
    <dxf>
      <numFmt numFmtId="166" formatCode="_-[$$-409]* #,##0.0_ ;_-[$$-409]* \-#,##0.0\ ;_-[$$-409]* &quot;-&quot;??_ ;_-@_ "/>
    </dxf>
    <dxf>
      <numFmt numFmtId="164" formatCode="_-[$$-409]* #,##0_ ;_-[$$-409]* \-#,##0\ ;_-[$$-409]* &quot;-&quot;??_ ;_-@_ "/>
    </dxf>
    <dxf>
      <alignment horizontal="center"/>
    </dxf>
    <dxf>
      <alignment vertical="center"/>
    </dxf>
    <dxf>
      <alignment vertical="center"/>
    </dxf>
    <dxf>
      <alignment horizontal="center"/>
    </dxf>
    <dxf>
      <numFmt numFmtId="0" formatCode="General"/>
    </dxf>
    <dxf>
      <numFmt numFmtId="166" formatCode="_-[$$-409]* #,##0.0_ ;_-[$$-409]* \-#,##0.0\ ;_-[$$-409]* &quot;-&quot;??_ ;_-@_ "/>
    </dxf>
    <dxf>
      <numFmt numFmtId="164" formatCode="_-[$$-409]* #,##0_ ;_-[$$-409]* \-#,##0\ ;_-[$$-409]* &quot;-&quot;??_ ;_-@_ "/>
    </dxf>
    <dxf>
      <numFmt numFmtId="165" formatCode="_-[$$-409]* #,##0.00_ ;_-[$$-409]* \-#,##0.00\ ;_-[$$-409]* &quot;-&quot;??_ ;_-@_ "/>
    </dxf>
    <dxf>
      <numFmt numFmtId="166" formatCode="_-[$$-409]* #,##0.0_ ;_-[$$-409]* \-#,##0.0\ ;_-[$$-409]* &quot;-&quot;??_ ;_-@_ "/>
    </dxf>
    <dxf>
      <numFmt numFmtId="164" formatCode="_-[$$-409]* #,##0_ ;_-[$$-409]* \-#,##0\ ;_-[$$-409]* &quot;-&quot;??_ ;_-@_ "/>
    </dxf>
    <dxf>
      <numFmt numFmtId="164" formatCode="_-[$$-409]* #,##0_ ;_-[$$-409]* \-#,##0\ ;_-[$$-409]* &quot;-&quot;??_ ;_-@_ "/>
    </dxf>
    <dxf>
      <numFmt numFmtId="13" formatCode="0%"/>
    </dxf>
    <dxf>
      <numFmt numFmtId="13" formatCode="0%"/>
    </dxf>
    <dxf>
      <numFmt numFmtId="13" formatCode="0%"/>
    </dxf>
    <dxf>
      <numFmt numFmtId="164" formatCode="_-[$$-409]* #,##0_ ;_-[$$-409]* \-#,##0\ ;_-[$$-409]* &quot;-&quot;??_ ;_-@_ "/>
    </dxf>
    <dxf>
      <alignment horizontal="center"/>
    </dxf>
    <dxf>
      <alignment vertical="center"/>
    </dxf>
    <dxf>
      <alignment vertical="center"/>
    </dxf>
    <dxf>
      <alignment horizontal="center"/>
    </dxf>
    <dxf>
      <numFmt numFmtId="0" formatCode="General"/>
    </dxf>
    <dxf>
      <numFmt numFmtId="166" formatCode="_-[$$-409]* #,##0.0_ ;_-[$$-409]* \-#,##0.0\ ;_-[$$-409]* &quot;-&quot;??_ ;_-@_ "/>
    </dxf>
    <dxf>
      <numFmt numFmtId="164" formatCode="_-[$$-409]* #,##0_ ;_-[$$-409]* \-#,##0\ ;_-[$$-409]* &quot;-&quot;??_ ;_-@_ "/>
    </dxf>
    <dxf>
      <numFmt numFmtId="164" formatCode="_-[$$-409]* #,##0_ ;_-[$$-409]* \-#,##0\ ;_-[$$-409]* &quot;-&quot;??_ ;_-@_ "/>
    </dxf>
  </dxfs>
  <tableStyles count="0" defaultTableStyle="TableStyleMedium2" defaultPivotStyle="PivotStyleLight16"/>
  <colors>
    <mruColors>
      <color rgb="FF40514E"/>
      <color rgb="FFE4F9F5"/>
      <color rgb="FFFFD63A"/>
      <color rgb="FF6DE1D2"/>
      <color rgb="FF46CDCF"/>
      <color rgb="FF3EC1D3"/>
      <color rgb="FF11999E"/>
      <color rgb="FF30E3CA"/>
      <color rgb="FFFFD460"/>
      <color rgb="FFFAE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[MovieRevenueDashboard_2023.xlsx]Pivot Table!PivotTable7</c:name>
    <c:fmtId val="2"/>
  </c:pivotSource>
  <c:chart>
    <c:title>
      <c:tx>
        <c:rich>
          <a:bodyPr rot="0" spcFirstLastPara="1" vertOverflow="ellipsis" vert="horz" wrap="square" anchor="ctr" anchorCtr="1"/>
          <a:lstStyle/>
          <a:p>
            <a:pPr>
              <a:defRPr sz="1400" b="0" i="0" u="none" strike="noStrike" kern="1200" spc="0" baseline="0">
                <a:solidFill>
                  <a:srgbClr val="FFD460"/>
                </a:solidFill>
                <a:latin typeface="Abadi" panose="020B0604020104020204" pitchFamily="34" charset="0"/>
                <a:ea typeface="+mn-ea"/>
                <a:cs typeface="+mn-cs"/>
              </a:defRPr>
            </a:pPr>
            <a:r>
              <a:rPr lang="en-US">
                <a:solidFill>
                  <a:srgbClr val="FFD460"/>
                </a:solidFill>
                <a:latin typeface="Abadi" panose="020B0604020104020204" pitchFamily="34" charset="0"/>
              </a:rPr>
              <a:t>Total</a:t>
            </a:r>
            <a:r>
              <a:rPr lang="en-US" baseline="0">
                <a:solidFill>
                  <a:srgbClr val="FFD460"/>
                </a:solidFill>
                <a:latin typeface="Abadi" panose="020B0604020104020204" pitchFamily="34" charset="0"/>
              </a:rPr>
              <a:t> Montly Revenue</a:t>
            </a:r>
            <a:endParaRPr lang="en-US">
              <a:solidFill>
                <a:srgbClr val="FFD46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D460"/>
              </a:solidFill>
              <a:latin typeface="Abadi" panose="020B0604020104020204" pitchFamily="34" charset="0"/>
              <a:ea typeface="+mn-ea"/>
              <a:cs typeface="+mn-cs"/>
            </a:defRPr>
          </a:pPr>
          <a:endParaRPr lang="en-US"/>
        </a:p>
      </c:txPr>
    </c:title>
    <c:autoTitleDeleted val="0"/>
    <c:pivotFmts>
      <c:pivotFmt>
        <c:idx val="0"/>
        <c:spPr>
          <a:solidFill>
            <a:schemeClr val="accent1"/>
          </a:solidFill>
          <a:ln w="12700" cap="rnd">
            <a:solidFill>
              <a:srgbClr val="52734D"/>
            </a:solidFill>
            <a:prstDash val="dash"/>
            <a:round/>
          </a:ln>
          <a:effectLst/>
        </c:spPr>
        <c:marker>
          <c:symbol val="circle"/>
          <c:size val="5"/>
          <c:spPr>
            <a:solidFill>
              <a:srgbClr val="52734D"/>
            </a:solidFill>
            <a:ln w="12700">
              <a:solidFill>
                <a:srgbClr val="52734D"/>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52734D"/>
            </a:solidFill>
            <a:prstDash val="dash"/>
            <a:round/>
          </a:ln>
          <a:effectLst/>
        </c:spPr>
        <c:marker>
          <c:symbol val="circle"/>
          <c:size val="5"/>
          <c:spPr>
            <a:solidFill>
              <a:srgbClr val="52734D"/>
            </a:solidFill>
            <a:ln w="12700">
              <a:solidFill>
                <a:srgbClr val="52734D"/>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rgbClr val="30E3CA"/>
            </a:solidFill>
            <a:prstDash val="dash"/>
            <a:round/>
          </a:ln>
          <a:effectLst/>
        </c:spPr>
        <c:marker>
          <c:symbol val="circle"/>
          <c:size val="5"/>
          <c:spPr>
            <a:solidFill>
              <a:srgbClr val="FFD460"/>
            </a:solidFill>
            <a:ln w="12700">
              <a:solidFill>
                <a:srgbClr val="FFD460"/>
              </a:solidFill>
            </a:ln>
            <a:effectLst/>
          </c:spPr>
        </c:marker>
        <c:dLbl>
          <c:idx val="0"/>
          <c:spPr>
            <a:noFill/>
            <a:ln>
              <a:noFill/>
            </a:ln>
            <a:effectLst/>
          </c:spPr>
          <c:txPr>
            <a:bodyPr rot="-1800000" spcFirstLastPara="1" vertOverflow="ellipsis" wrap="square" lIns="38100" tIns="19050" rIns="38100" bIns="19050" anchor="ctr" anchorCtr="1">
              <a:spAutoFit/>
            </a:bodyPr>
            <a:lstStyle/>
            <a:p>
              <a:pPr>
                <a:defRPr sz="800" b="0" i="0" u="none" strike="noStrike" kern="1200" baseline="0">
                  <a:solidFill>
                    <a:srgbClr val="E4F9F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15875" cap="rnd">
            <a:solidFill>
              <a:srgbClr val="30E3CA"/>
            </a:solidFill>
            <a:prstDash val="dash"/>
            <a:round/>
          </a:ln>
          <a:effectLst/>
        </c:spPr>
        <c:marker>
          <c:symbol val="circle"/>
          <c:size val="5"/>
          <c:spPr>
            <a:solidFill>
              <a:srgbClr val="FFD460"/>
            </a:solidFill>
            <a:ln w="12700">
              <a:solidFill>
                <a:srgbClr val="FFD460"/>
              </a:solidFill>
            </a:ln>
            <a:effectLst/>
          </c:spPr>
        </c:marker>
        <c:dLbl>
          <c:idx val="0"/>
          <c:layout>
            <c:manualLayout>
              <c:x val="-4.8142333856619569E-2"/>
              <c:y val="-7.9147640791476348E-2"/>
            </c:manualLayout>
          </c:layout>
          <c:spPr>
            <a:noFill/>
            <a:ln>
              <a:noFill/>
            </a:ln>
            <a:effectLst/>
          </c:spPr>
          <c:txPr>
            <a:bodyPr rot="-1800000" spcFirstLastPara="1" vertOverflow="ellipsis" wrap="square" lIns="38100" tIns="19050" rIns="38100" bIns="19050" anchor="ctr" anchorCtr="1">
              <a:spAutoFit/>
            </a:bodyPr>
            <a:lstStyle/>
            <a:p>
              <a:pPr>
                <a:defRPr sz="800" b="0" i="0" u="none" strike="noStrike" kern="1200" baseline="0">
                  <a:solidFill>
                    <a:srgbClr val="E4F9F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15875" cap="rnd">
            <a:solidFill>
              <a:srgbClr val="30E3CA"/>
            </a:solidFill>
            <a:prstDash val="dash"/>
            <a:round/>
          </a:ln>
          <a:effectLst/>
        </c:spPr>
        <c:marker>
          <c:symbol val="circle"/>
          <c:size val="5"/>
          <c:spPr>
            <a:solidFill>
              <a:srgbClr val="FFD460"/>
            </a:solidFill>
            <a:ln w="12700">
              <a:solidFill>
                <a:srgbClr val="FFD460"/>
              </a:solidFill>
            </a:ln>
            <a:effectLst/>
          </c:spPr>
        </c:marker>
        <c:dLbl>
          <c:idx val="0"/>
          <c:layout>
            <c:manualLayout>
              <c:x val="-3.1397174254317151E-2"/>
              <c:y val="-0.10350076103500766"/>
            </c:manualLayout>
          </c:layout>
          <c:spPr>
            <a:noFill/>
            <a:ln>
              <a:noFill/>
            </a:ln>
            <a:effectLst/>
          </c:spPr>
          <c:txPr>
            <a:bodyPr rot="-1800000" spcFirstLastPara="1" vertOverflow="ellipsis" wrap="square" lIns="38100" tIns="19050" rIns="38100" bIns="19050" anchor="ctr" anchorCtr="1">
              <a:spAutoFit/>
            </a:bodyPr>
            <a:lstStyle/>
            <a:p>
              <a:pPr>
                <a:defRPr sz="800" b="0" i="0" u="none" strike="noStrike" kern="1200" baseline="0">
                  <a:solidFill>
                    <a:srgbClr val="E4F9F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15875" cap="rnd">
            <a:solidFill>
              <a:srgbClr val="30E3CA"/>
            </a:solidFill>
            <a:prstDash val="dash"/>
            <a:round/>
          </a:ln>
          <a:effectLst/>
        </c:spPr>
        <c:marker>
          <c:symbol val="circle"/>
          <c:size val="5"/>
          <c:spPr>
            <a:solidFill>
              <a:srgbClr val="FFD460"/>
            </a:solidFill>
            <a:ln w="12700">
              <a:solidFill>
                <a:srgbClr val="FFD460"/>
              </a:solidFill>
            </a:ln>
            <a:effectLst/>
          </c:spPr>
        </c:marker>
        <c:dLbl>
          <c:idx val="0"/>
          <c:layout>
            <c:manualLayout>
              <c:x val="-3.1397174254317109E-2"/>
              <c:y val="-0.10958904109589043"/>
            </c:manualLayout>
          </c:layout>
          <c:spPr>
            <a:noFill/>
            <a:ln>
              <a:noFill/>
            </a:ln>
            <a:effectLst/>
          </c:spPr>
          <c:txPr>
            <a:bodyPr rot="-1800000" spcFirstLastPara="1" vertOverflow="ellipsis" wrap="square" lIns="38100" tIns="19050" rIns="38100" bIns="19050" anchor="ctr" anchorCtr="1">
              <a:spAutoFit/>
            </a:bodyPr>
            <a:lstStyle/>
            <a:p>
              <a:pPr>
                <a:defRPr sz="800" b="0" i="0" u="none" strike="noStrike" kern="1200" baseline="0">
                  <a:solidFill>
                    <a:srgbClr val="E4F9F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15875" cap="rnd">
            <a:solidFill>
              <a:srgbClr val="30E3CA"/>
            </a:solidFill>
            <a:prstDash val="dash"/>
            <a:round/>
          </a:ln>
          <a:effectLst/>
        </c:spPr>
        <c:marker>
          <c:symbol val="circle"/>
          <c:size val="5"/>
          <c:spPr>
            <a:solidFill>
              <a:srgbClr val="FFD460"/>
            </a:solidFill>
            <a:ln w="12700">
              <a:solidFill>
                <a:srgbClr val="FFD460"/>
              </a:solidFill>
            </a:ln>
            <a:effectLst/>
          </c:spPr>
        </c:marker>
        <c:dLbl>
          <c:idx val="0"/>
          <c:layout>
            <c:manualLayout>
              <c:x val="-3.1397174254317185E-2"/>
              <c:y val="-0.10958904109589043"/>
            </c:manualLayout>
          </c:layout>
          <c:spPr>
            <a:noFill/>
            <a:ln>
              <a:noFill/>
            </a:ln>
            <a:effectLst/>
          </c:spPr>
          <c:txPr>
            <a:bodyPr rot="-1800000" spcFirstLastPara="1" vertOverflow="ellipsis" wrap="square" lIns="38100" tIns="19050" rIns="38100" bIns="19050" anchor="ctr" anchorCtr="1">
              <a:spAutoFit/>
            </a:bodyPr>
            <a:lstStyle/>
            <a:p>
              <a:pPr>
                <a:defRPr sz="800" b="0" i="0" u="none" strike="noStrike" kern="1200" baseline="0">
                  <a:solidFill>
                    <a:srgbClr val="E4F9F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15875" cap="rnd">
            <a:solidFill>
              <a:srgbClr val="30E3CA"/>
            </a:solidFill>
            <a:prstDash val="dash"/>
            <a:round/>
          </a:ln>
          <a:effectLst/>
        </c:spPr>
        <c:marker>
          <c:symbol val="circle"/>
          <c:size val="5"/>
          <c:spPr>
            <a:solidFill>
              <a:srgbClr val="FFD460"/>
            </a:solidFill>
            <a:ln w="12700">
              <a:solidFill>
                <a:srgbClr val="FFD460"/>
              </a:solidFill>
            </a:ln>
            <a:effectLst/>
          </c:spPr>
        </c:marker>
        <c:dLbl>
          <c:idx val="0"/>
          <c:layout>
            <c:manualLayout>
              <c:x val="-3.1397174254317109E-2"/>
              <c:y val="-0.1095890410958904"/>
            </c:manualLayout>
          </c:layout>
          <c:spPr>
            <a:noFill/>
            <a:ln>
              <a:noFill/>
            </a:ln>
            <a:effectLst/>
          </c:spPr>
          <c:txPr>
            <a:bodyPr rot="-1800000" spcFirstLastPara="1" vertOverflow="ellipsis" wrap="square" lIns="38100" tIns="19050" rIns="38100" bIns="19050" anchor="ctr" anchorCtr="1">
              <a:spAutoFit/>
            </a:bodyPr>
            <a:lstStyle/>
            <a:p>
              <a:pPr>
                <a:defRPr sz="800" b="0" i="0" u="none" strike="noStrike" kern="1200" baseline="0">
                  <a:solidFill>
                    <a:srgbClr val="E4F9F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15875" cap="rnd">
            <a:solidFill>
              <a:srgbClr val="30E3CA"/>
            </a:solidFill>
            <a:prstDash val="dash"/>
            <a:round/>
          </a:ln>
          <a:effectLst/>
        </c:spPr>
        <c:marker>
          <c:symbol val="circle"/>
          <c:size val="5"/>
          <c:spPr>
            <a:solidFill>
              <a:srgbClr val="FFD460"/>
            </a:solidFill>
            <a:ln w="12700">
              <a:solidFill>
                <a:srgbClr val="FFD460"/>
              </a:solidFill>
            </a:ln>
            <a:effectLst/>
          </c:spPr>
        </c:marker>
        <c:dLbl>
          <c:idx val="0"/>
          <c:layout>
            <c:manualLayout>
              <c:x val="-3.1397174254317185E-2"/>
              <c:y val="-0.10350076103500758"/>
            </c:manualLayout>
          </c:layout>
          <c:spPr>
            <a:noFill/>
            <a:ln>
              <a:noFill/>
            </a:ln>
            <a:effectLst/>
          </c:spPr>
          <c:txPr>
            <a:bodyPr rot="-1800000" spcFirstLastPara="1" vertOverflow="ellipsis" wrap="square" lIns="38100" tIns="19050" rIns="38100" bIns="19050" anchor="ctr" anchorCtr="1">
              <a:spAutoFit/>
            </a:bodyPr>
            <a:lstStyle/>
            <a:p>
              <a:pPr>
                <a:defRPr sz="800" b="0" i="0" u="none" strike="noStrike" kern="1200" baseline="0">
                  <a:solidFill>
                    <a:srgbClr val="E4F9F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15875" cap="rnd">
            <a:solidFill>
              <a:srgbClr val="30E3CA"/>
            </a:solidFill>
            <a:prstDash val="dash"/>
            <a:round/>
          </a:ln>
          <a:effectLst/>
        </c:spPr>
        <c:marker>
          <c:symbol val="circle"/>
          <c:size val="5"/>
          <c:spPr>
            <a:solidFill>
              <a:srgbClr val="FFD460"/>
            </a:solidFill>
            <a:ln w="12700">
              <a:solidFill>
                <a:srgbClr val="FFD460"/>
              </a:solidFill>
            </a:ln>
            <a:effectLst/>
          </c:spPr>
        </c:marker>
        <c:dLbl>
          <c:idx val="0"/>
          <c:layout>
            <c:manualLayout>
              <c:x val="-3.1397174254317109E-2"/>
              <c:y val="-0.10350076103500763"/>
            </c:manualLayout>
          </c:layout>
          <c:spPr>
            <a:noFill/>
            <a:ln>
              <a:noFill/>
            </a:ln>
            <a:effectLst/>
          </c:spPr>
          <c:txPr>
            <a:bodyPr rot="-1800000" spcFirstLastPara="1" vertOverflow="ellipsis" wrap="square" lIns="38100" tIns="19050" rIns="38100" bIns="19050" anchor="ctr" anchorCtr="1">
              <a:spAutoFit/>
            </a:bodyPr>
            <a:lstStyle/>
            <a:p>
              <a:pPr>
                <a:defRPr sz="800" b="0" i="0" u="none" strike="noStrike" kern="1200" baseline="0">
                  <a:solidFill>
                    <a:srgbClr val="E4F9F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15875" cap="rnd">
            <a:solidFill>
              <a:srgbClr val="30E3CA"/>
            </a:solidFill>
            <a:prstDash val="dash"/>
            <a:round/>
          </a:ln>
          <a:effectLst/>
        </c:spPr>
        <c:marker>
          <c:symbol val="circle"/>
          <c:size val="5"/>
          <c:spPr>
            <a:solidFill>
              <a:srgbClr val="FFD460"/>
            </a:solidFill>
            <a:ln w="12700">
              <a:solidFill>
                <a:srgbClr val="FFD460"/>
              </a:solidFill>
            </a:ln>
            <a:effectLst/>
          </c:spPr>
        </c:marker>
        <c:dLbl>
          <c:idx val="0"/>
          <c:layout>
            <c:manualLayout>
              <c:x val="-3.1397174254317185E-2"/>
              <c:y val="-0.1095890410958904"/>
            </c:manualLayout>
          </c:layout>
          <c:spPr>
            <a:noFill/>
            <a:ln>
              <a:noFill/>
            </a:ln>
            <a:effectLst/>
          </c:spPr>
          <c:txPr>
            <a:bodyPr rot="-1800000" spcFirstLastPara="1" vertOverflow="ellipsis" wrap="square" lIns="38100" tIns="19050" rIns="38100" bIns="19050" anchor="ctr" anchorCtr="1">
              <a:spAutoFit/>
            </a:bodyPr>
            <a:lstStyle/>
            <a:p>
              <a:pPr>
                <a:defRPr sz="800" b="0" i="0" u="none" strike="noStrike" kern="1200" baseline="0">
                  <a:solidFill>
                    <a:srgbClr val="E4F9F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15875" cap="rnd">
            <a:solidFill>
              <a:srgbClr val="30E3CA"/>
            </a:solidFill>
            <a:prstDash val="dash"/>
            <a:round/>
          </a:ln>
          <a:effectLst/>
        </c:spPr>
        <c:marker>
          <c:symbol val="circle"/>
          <c:size val="5"/>
          <c:spPr>
            <a:solidFill>
              <a:srgbClr val="FFD460"/>
            </a:solidFill>
            <a:ln w="12700">
              <a:solidFill>
                <a:srgbClr val="FFD460"/>
              </a:solidFill>
            </a:ln>
            <a:effectLst/>
          </c:spPr>
        </c:marker>
        <c:dLbl>
          <c:idx val="0"/>
          <c:layout>
            <c:manualLayout>
              <c:x val="-3.1397174254317109E-2"/>
              <c:y val="-0.10958904109589043"/>
            </c:manualLayout>
          </c:layout>
          <c:spPr>
            <a:noFill/>
            <a:ln>
              <a:noFill/>
            </a:ln>
            <a:effectLst/>
          </c:spPr>
          <c:txPr>
            <a:bodyPr rot="-1800000" spcFirstLastPara="1" vertOverflow="ellipsis" wrap="square" lIns="38100" tIns="19050" rIns="38100" bIns="19050" anchor="ctr" anchorCtr="1">
              <a:spAutoFit/>
            </a:bodyPr>
            <a:lstStyle/>
            <a:p>
              <a:pPr>
                <a:defRPr sz="800" b="0" i="0" u="none" strike="noStrike" kern="1200" baseline="0">
                  <a:solidFill>
                    <a:srgbClr val="E4F9F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15875" cap="rnd">
            <a:solidFill>
              <a:srgbClr val="30E3CA"/>
            </a:solidFill>
            <a:prstDash val="dash"/>
            <a:round/>
          </a:ln>
          <a:effectLst/>
        </c:spPr>
        <c:marker>
          <c:symbol val="circle"/>
          <c:size val="5"/>
          <c:spPr>
            <a:solidFill>
              <a:srgbClr val="FFD460"/>
            </a:solidFill>
            <a:ln w="12700">
              <a:solidFill>
                <a:srgbClr val="FFD460"/>
              </a:solidFill>
            </a:ln>
            <a:effectLst/>
          </c:spPr>
        </c:marker>
        <c:dLbl>
          <c:idx val="0"/>
          <c:layout>
            <c:manualLayout>
              <c:x val="-3.1397174254317109E-2"/>
              <c:y val="-0.1095890410958904"/>
            </c:manualLayout>
          </c:layout>
          <c:spPr>
            <a:noFill/>
            <a:ln>
              <a:noFill/>
            </a:ln>
            <a:effectLst/>
          </c:spPr>
          <c:txPr>
            <a:bodyPr rot="-1800000" spcFirstLastPara="1" vertOverflow="ellipsis" wrap="square" lIns="38100" tIns="19050" rIns="38100" bIns="19050" anchor="ctr" anchorCtr="1">
              <a:spAutoFit/>
            </a:bodyPr>
            <a:lstStyle/>
            <a:p>
              <a:pPr>
                <a:defRPr sz="800" b="0" i="0" u="none" strike="noStrike" kern="1200" baseline="0">
                  <a:solidFill>
                    <a:srgbClr val="E4F9F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15875" cap="rnd">
            <a:solidFill>
              <a:srgbClr val="30E3CA"/>
            </a:solidFill>
            <a:prstDash val="dash"/>
            <a:round/>
          </a:ln>
          <a:effectLst/>
        </c:spPr>
        <c:marker>
          <c:symbol val="circle"/>
          <c:size val="5"/>
          <c:spPr>
            <a:solidFill>
              <a:srgbClr val="FFD460"/>
            </a:solidFill>
            <a:ln w="12700">
              <a:solidFill>
                <a:srgbClr val="FFD460"/>
              </a:solidFill>
            </a:ln>
            <a:effectLst/>
          </c:spPr>
        </c:marker>
        <c:dLbl>
          <c:idx val="0"/>
          <c:layout>
            <c:manualLayout>
              <c:x val="-3.1397174254317109E-2"/>
              <c:y val="-0.10958904109589042"/>
            </c:manualLayout>
          </c:layout>
          <c:spPr>
            <a:noFill/>
            <a:ln>
              <a:noFill/>
            </a:ln>
            <a:effectLst/>
          </c:spPr>
          <c:txPr>
            <a:bodyPr rot="-1800000" spcFirstLastPara="1" vertOverflow="ellipsis" wrap="square" lIns="38100" tIns="19050" rIns="38100" bIns="19050" anchor="ctr" anchorCtr="1">
              <a:spAutoFit/>
            </a:bodyPr>
            <a:lstStyle/>
            <a:p>
              <a:pPr>
                <a:defRPr sz="800" b="0" i="0" u="none" strike="noStrike" kern="1200" baseline="0">
                  <a:solidFill>
                    <a:srgbClr val="E4F9F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15875" cap="rnd">
            <a:solidFill>
              <a:srgbClr val="30E3CA"/>
            </a:solidFill>
            <a:prstDash val="dash"/>
            <a:round/>
          </a:ln>
          <a:effectLst/>
        </c:spPr>
        <c:marker>
          <c:symbol val="circle"/>
          <c:size val="5"/>
          <c:spPr>
            <a:solidFill>
              <a:srgbClr val="FFD460"/>
            </a:solidFill>
            <a:ln w="12700">
              <a:solidFill>
                <a:srgbClr val="FFD460"/>
              </a:solidFill>
            </a:ln>
            <a:effectLst/>
          </c:spPr>
        </c:marker>
        <c:dLbl>
          <c:idx val="0"/>
          <c:layout>
            <c:manualLayout>
              <c:x val="-1.5349552316105737E-16"/>
              <c:y val="-8.5235920852359218E-2"/>
            </c:manualLayout>
          </c:layout>
          <c:spPr>
            <a:noFill/>
            <a:ln>
              <a:noFill/>
            </a:ln>
            <a:effectLst/>
          </c:spPr>
          <c:txPr>
            <a:bodyPr rot="-1800000" spcFirstLastPara="1" vertOverflow="ellipsis" wrap="square" lIns="38100" tIns="19050" rIns="38100" bIns="19050" anchor="ctr" anchorCtr="1">
              <a:spAutoFit/>
            </a:bodyPr>
            <a:lstStyle/>
            <a:p>
              <a:pPr>
                <a:defRPr sz="800" b="0" i="0" u="none" strike="noStrike" kern="1200" baseline="0">
                  <a:solidFill>
                    <a:srgbClr val="E4F9F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c:f>
              <c:strCache>
                <c:ptCount val="1"/>
                <c:pt idx="0">
                  <c:v>Total</c:v>
                </c:pt>
              </c:strCache>
            </c:strRef>
          </c:tx>
          <c:spPr>
            <a:ln w="15875" cap="rnd">
              <a:solidFill>
                <a:srgbClr val="30E3CA"/>
              </a:solidFill>
              <a:prstDash val="dash"/>
              <a:round/>
            </a:ln>
            <a:effectLst/>
          </c:spPr>
          <c:marker>
            <c:symbol val="circle"/>
            <c:size val="5"/>
            <c:spPr>
              <a:solidFill>
                <a:srgbClr val="FFD460"/>
              </a:solidFill>
              <a:ln w="12700">
                <a:solidFill>
                  <a:srgbClr val="FFD460"/>
                </a:solidFill>
              </a:ln>
              <a:effectLst/>
            </c:spPr>
          </c:marker>
          <c:dPt>
            <c:idx val="0"/>
            <c:marker>
              <c:symbol val="circle"/>
              <c:size val="5"/>
              <c:spPr>
                <a:solidFill>
                  <a:srgbClr val="FFD460"/>
                </a:solidFill>
                <a:ln w="12700">
                  <a:solidFill>
                    <a:srgbClr val="FFD460"/>
                  </a:solidFill>
                </a:ln>
                <a:effectLst/>
              </c:spPr>
            </c:marker>
            <c:bubble3D val="0"/>
            <c:spPr>
              <a:ln w="15875" cap="rnd">
                <a:solidFill>
                  <a:srgbClr val="30E3CA"/>
                </a:solidFill>
                <a:prstDash val="dash"/>
                <a:round/>
              </a:ln>
              <a:effectLst/>
            </c:spPr>
            <c:extLst>
              <c:ext xmlns:c16="http://schemas.microsoft.com/office/drawing/2014/chart" uri="{C3380CC4-5D6E-409C-BE32-E72D297353CC}">
                <c16:uniqueId val="{00000003-FFA2-459E-8F24-FF3B5FF15F00}"/>
              </c:ext>
            </c:extLst>
          </c:dPt>
          <c:dPt>
            <c:idx val="1"/>
            <c:marker>
              <c:symbol val="circle"/>
              <c:size val="5"/>
              <c:spPr>
                <a:solidFill>
                  <a:srgbClr val="FFD460"/>
                </a:solidFill>
                <a:ln w="12700">
                  <a:solidFill>
                    <a:srgbClr val="FFD460"/>
                  </a:solidFill>
                </a:ln>
                <a:effectLst/>
              </c:spPr>
            </c:marker>
            <c:bubble3D val="0"/>
            <c:spPr>
              <a:ln w="15875" cap="rnd">
                <a:solidFill>
                  <a:srgbClr val="30E3CA"/>
                </a:solidFill>
                <a:prstDash val="dash"/>
                <a:round/>
              </a:ln>
              <a:effectLst/>
            </c:spPr>
            <c:extLst>
              <c:ext xmlns:c16="http://schemas.microsoft.com/office/drawing/2014/chart" uri="{C3380CC4-5D6E-409C-BE32-E72D297353CC}">
                <c16:uniqueId val="{00000004-FFA2-459E-8F24-FF3B5FF15F00}"/>
              </c:ext>
            </c:extLst>
          </c:dPt>
          <c:dPt>
            <c:idx val="2"/>
            <c:marker>
              <c:symbol val="circle"/>
              <c:size val="5"/>
              <c:spPr>
                <a:solidFill>
                  <a:srgbClr val="FFD460"/>
                </a:solidFill>
                <a:ln w="12700">
                  <a:solidFill>
                    <a:srgbClr val="FFD460"/>
                  </a:solidFill>
                </a:ln>
                <a:effectLst/>
              </c:spPr>
            </c:marker>
            <c:bubble3D val="0"/>
            <c:spPr>
              <a:ln w="15875" cap="rnd">
                <a:solidFill>
                  <a:srgbClr val="30E3CA"/>
                </a:solidFill>
                <a:prstDash val="dash"/>
                <a:round/>
              </a:ln>
              <a:effectLst/>
            </c:spPr>
            <c:extLst>
              <c:ext xmlns:c16="http://schemas.microsoft.com/office/drawing/2014/chart" uri="{C3380CC4-5D6E-409C-BE32-E72D297353CC}">
                <c16:uniqueId val="{00000005-FFA2-459E-8F24-FF3B5FF15F00}"/>
              </c:ext>
            </c:extLst>
          </c:dPt>
          <c:dPt>
            <c:idx val="3"/>
            <c:marker>
              <c:symbol val="circle"/>
              <c:size val="5"/>
              <c:spPr>
                <a:solidFill>
                  <a:srgbClr val="FFD460"/>
                </a:solidFill>
                <a:ln w="12700">
                  <a:solidFill>
                    <a:srgbClr val="FFD460"/>
                  </a:solidFill>
                </a:ln>
                <a:effectLst/>
              </c:spPr>
            </c:marker>
            <c:bubble3D val="0"/>
            <c:spPr>
              <a:ln w="15875" cap="rnd">
                <a:solidFill>
                  <a:srgbClr val="30E3CA"/>
                </a:solidFill>
                <a:prstDash val="dash"/>
                <a:round/>
              </a:ln>
              <a:effectLst/>
            </c:spPr>
            <c:extLst>
              <c:ext xmlns:c16="http://schemas.microsoft.com/office/drawing/2014/chart" uri="{C3380CC4-5D6E-409C-BE32-E72D297353CC}">
                <c16:uniqueId val="{00000006-FFA2-459E-8F24-FF3B5FF15F00}"/>
              </c:ext>
            </c:extLst>
          </c:dPt>
          <c:dPt>
            <c:idx val="4"/>
            <c:marker>
              <c:symbol val="circle"/>
              <c:size val="5"/>
              <c:spPr>
                <a:solidFill>
                  <a:srgbClr val="FFD460"/>
                </a:solidFill>
                <a:ln w="12700">
                  <a:solidFill>
                    <a:srgbClr val="FFD460"/>
                  </a:solidFill>
                </a:ln>
                <a:effectLst/>
              </c:spPr>
            </c:marker>
            <c:bubble3D val="0"/>
            <c:spPr>
              <a:ln w="15875" cap="rnd">
                <a:solidFill>
                  <a:srgbClr val="30E3CA"/>
                </a:solidFill>
                <a:prstDash val="dash"/>
                <a:round/>
              </a:ln>
              <a:effectLst/>
            </c:spPr>
            <c:extLst>
              <c:ext xmlns:c16="http://schemas.microsoft.com/office/drawing/2014/chart" uri="{C3380CC4-5D6E-409C-BE32-E72D297353CC}">
                <c16:uniqueId val="{00000007-FFA2-459E-8F24-FF3B5FF15F00}"/>
              </c:ext>
            </c:extLst>
          </c:dPt>
          <c:dPt>
            <c:idx val="5"/>
            <c:marker>
              <c:symbol val="circle"/>
              <c:size val="5"/>
              <c:spPr>
                <a:solidFill>
                  <a:srgbClr val="FFD460"/>
                </a:solidFill>
                <a:ln w="12700">
                  <a:solidFill>
                    <a:srgbClr val="FFD460"/>
                  </a:solidFill>
                </a:ln>
                <a:effectLst/>
              </c:spPr>
            </c:marker>
            <c:bubble3D val="0"/>
            <c:spPr>
              <a:ln w="15875" cap="rnd">
                <a:solidFill>
                  <a:srgbClr val="30E3CA"/>
                </a:solidFill>
                <a:prstDash val="dash"/>
                <a:round/>
              </a:ln>
              <a:effectLst/>
            </c:spPr>
            <c:extLst>
              <c:ext xmlns:c16="http://schemas.microsoft.com/office/drawing/2014/chart" uri="{C3380CC4-5D6E-409C-BE32-E72D297353CC}">
                <c16:uniqueId val="{00000008-FFA2-459E-8F24-FF3B5FF15F00}"/>
              </c:ext>
            </c:extLst>
          </c:dPt>
          <c:dPt>
            <c:idx val="6"/>
            <c:marker>
              <c:symbol val="circle"/>
              <c:size val="5"/>
              <c:spPr>
                <a:solidFill>
                  <a:srgbClr val="FFD460"/>
                </a:solidFill>
                <a:ln w="12700">
                  <a:solidFill>
                    <a:srgbClr val="FFD460"/>
                  </a:solidFill>
                </a:ln>
                <a:effectLst/>
              </c:spPr>
            </c:marker>
            <c:bubble3D val="0"/>
            <c:spPr>
              <a:ln w="15875" cap="rnd">
                <a:solidFill>
                  <a:srgbClr val="30E3CA"/>
                </a:solidFill>
                <a:prstDash val="dash"/>
                <a:round/>
              </a:ln>
              <a:effectLst/>
            </c:spPr>
            <c:extLst>
              <c:ext xmlns:c16="http://schemas.microsoft.com/office/drawing/2014/chart" uri="{C3380CC4-5D6E-409C-BE32-E72D297353CC}">
                <c16:uniqueId val="{00000009-FFA2-459E-8F24-FF3B5FF15F00}"/>
              </c:ext>
            </c:extLst>
          </c:dPt>
          <c:dPt>
            <c:idx val="7"/>
            <c:marker>
              <c:symbol val="circle"/>
              <c:size val="5"/>
              <c:spPr>
                <a:solidFill>
                  <a:srgbClr val="FFD460"/>
                </a:solidFill>
                <a:ln w="12700">
                  <a:solidFill>
                    <a:srgbClr val="FFD460"/>
                  </a:solidFill>
                </a:ln>
                <a:effectLst/>
              </c:spPr>
            </c:marker>
            <c:bubble3D val="0"/>
            <c:spPr>
              <a:ln w="15875" cap="rnd">
                <a:solidFill>
                  <a:srgbClr val="30E3CA"/>
                </a:solidFill>
                <a:prstDash val="dash"/>
                <a:round/>
              </a:ln>
              <a:effectLst/>
            </c:spPr>
            <c:extLst>
              <c:ext xmlns:c16="http://schemas.microsoft.com/office/drawing/2014/chart" uri="{C3380CC4-5D6E-409C-BE32-E72D297353CC}">
                <c16:uniqueId val="{0000000A-FFA2-459E-8F24-FF3B5FF15F00}"/>
              </c:ext>
            </c:extLst>
          </c:dPt>
          <c:dPt>
            <c:idx val="8"/>
            <c:marker>
              <c:symbol val="circle"/>
              <c:size val="5"/>
              <c:spPr>
                <a:solidFill>
                  <a:srgbClr val="FFD460"/>
                </a:solidFill>
                <a:ln w="12700">
                  <a:solidFill>
                    <a:srgbClr val="FFD460"/>
                  </a:solidFill>
                </a:ln>
                <a:effectLst/>
              </c:spPr>
            </c:marker>
            <c:bubble3D val="0"/>
            <c:spPr>
              <a:ln w="15875" cap="rnd">
                <a:solidFill>
                  <a:srgbClr val="30E3CA"/>
                </a:solidFill>
                <a:prstDash val="dash"/>
                <a:round/>
              </a:ln>
              <a:effectLst/>
            </c:spPr>
            <c:extLst>
              <c:ext xmlns:c16="http://schemas.microsoft.com/office/drawing/2014/chart" uri="{C3380CC4-5D6E-409C-BE32-E72D297353CC}">
                <c16:uniqueId val="{0000000B-FFA2-459E-8F24-FF3B5FF15F00}"/>
              </c:ext>
            </c:extLst>
          </c:dPt>
          <c:dPt>
            <c:idx val="9"/>
            <c:marker>
              <c:symbol val="circle"/>
              <c:size val="5"/>
              <c:spPr>
                <a:solidFill>
                  <a:srgbClr val="FFD460"/>
                </a:solidFill>
                <a:ln w="12700">
                  <a:solidFill>
                    <a:srgbClr val="FFD460"/>
                  </a:solidFill>
                </a:ln>
                <a:effectLst/>
              </c:spPr>
            </c:marker>
            <c:bubble3D val="0"/>
            <c:spPr>
              <a:ln w="15875" cap="rnd">
                <a:solidFill>
                  <a:srgbClr val="30E3CA"/>
                </a:solidFill>
                <a:prstDash val="dash"/>
                <a:round/>
              </a:ln>
              <a:effectLst/>
            </c:spPr>
            <c:extLst>
              <c:ext xmlns:c16="http://schemas.microsoft.com/office/drawing/2014/chart" uri="{C3380CC4-5D6E-409C-BE32-E72D297353CC}">
                <c16:uniqueId val="{0000000C-FFA2-459E-8F24-FF3B5FF15F00}"/>
              </c:ext>
            </c:extLst>
          </c:dPt>
          <c:dPt>
            <c:idx val="10"/>
            <c:marker>
              <c:symbol val="circle"/>
              <c:size val="5"/>
              <c:spPr>
                <a:solidFill>
                  <a:srgbClr val="FFD460"/>
                </a:solidFill>
                <a:ln w="12700">
                  <a:solidFill>
                    <a:srgbClr val="FFD460"/>
                  </a:solidFill>
                </a:ln>
                <a:effectLst/>
              </c:spPr>
            </c:marker>
            <c:bubble3D val="0"/>
            <c:spPr>
              <a:ln w="15875" cap="rnd">
                <a:solidFill>
                  <a:srgbClr val="30E3CA"/>
                </a:solidFill>
                <a:prstDash val="dash"/>
                <a:round/>
              </a:ln>
              <a:effectLst/>
            </c:spPr>
            <c:extLst>
              <c:ext xmlns:c16="http://schemas.microsoft.com/office/drawing/2014/chart" uri="{C3380CC4-5D6E-409C-BE32-E72D297353CC}">
                <c16:uniqueId val="{0000000D-FFA2-459E-8F24-FF3B5FF15F00}"/>
              </c:ext>
            </c:extLst>
          </c:dPt>
          <c:dPt>
            <c:idx val="11"/>
            <c:marker>
              <c:symbol val="circle"/>
              <c:size val="5"/>
              <c:spPr>
                <a:solidFill>
                  <a:srgbClr val="FFD460"/>
                </a:solidFill>
                <a:ln w="12700">
                  <a:solidFill>
                    <a:srgbClr val="FFD460"/>
                  </a:solidFill>
                </a:ln>
                <a:effectLst/>
              </c:spPr>
            </c:marker>
            <c:bubble3D val="0"/>
            <c:spPr>
              <a:ln w="15875" cap="rnd">
                <a:solidFill>
                  <a:srgbClr val="30E3CA"/>
                </a:solidFill>
                <a:prstDash val="dash"/>
                <a:round/>
              </a:ln>
              <a:effectLst/>
            </c:spPr>
            <c:extLst>
              <c:ext xmlns:c16="http://schemas.microsoft.com/office/drawing/2014/chart" uri="{C3380CC4-5D6E-409C-BE32-E72D297353CC}">
                <c16:uniqueId val="{0000000E-FFA2-459E-8F24-FF3B5FF15F00}"/>
              </c:ext>
            </c:extLst>
          </c:dPt>
          <c:dLbls>
            <c:dLbl>
              <c:idx val="0"/>
              <c:layout>
                <c:manualLayout>
                  <c:x val="-4.8142333856619569E-2"/>
                  <c:y val="-7.91476407914763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FA2-459E-8F24-FF3B5FF15F00}"/>
                </c:ext>
              </c:extLst>
            </c:dLbl>
            <c:dLbl>
              <c:idx val="1"/>
              <c:layout>
                <c:manualLayout>
                  <c:x val="-3.1397174254317151E-2"/>
                  <c:y val="-0.103500761035007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FA2-459E-8F24-FF3B5FF15F00}"/>
                </c:ext>
              </c:extLst>
            </c:dLbl>
            <c:dLbl>
              <c:idx val="2"/>
              <c:layout>
                <c:manualLayout>
                  <c:x val="-3.1397174254317109E-2"/>
                  <c:y val="-0.109589041095890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FA2-459E-8F24-FF3B5FF15F00}"/>
                </c:ext>
              </c:extLst>
            </c:dLbl>
            <c:dLbl>
              <c:idx val="3"/>
              <c:layout>
                <c:manualLayout>
                  <c:x val="-3.1397174254317185E-2"/>
                  <c:y val="-0.109589041095890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FA2-459E-8F24-FF3B5FF15F00}"/>
                </c:ext>
              </c:extLst>
            </c:dLbl>
            <c:dLbl>
              <c:idx val="4"/>
              <c:layout>
                <c:manualLayout>
                  <c:x val="-3.1397174254317109E-2"/>
                  <c:y val="-0.10958904109589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FA2-459E-8F24-FF3B5FF15F00}"/>
                </c:ext>
              </c:extLst>
            </c:dLbl>
            <c:dLbl>
              <c:idx val="5"/>
              <c:layout>
                <c:manualLayout>
                  <c:x val="-3.1397174254317185E-2"/>
                  <c:y val="-0.103500761035007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FA2-459E-8F24-FF3B5FF15F00}"/>
                </c:ext>
              </c:extLst>
            </c:dLbl>
            <c:dLbl>
              <c:idx val="6"/>
              <c:layout>
                <c:manualLayout>
                  <c:x val="-3.1397174254317109E-2"/>
                  <c:y val="-0.103500761035007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FA2-459E-8F24-FF3B5FF15F00}"/>
                </c:ext>
              </c:extLst>
            </c:dLbl>
            <c:dLbl>
              <c:idx val="7"/>
              <c:layout>
                <c:manualLayout>
                  <c:x val="-3.1397174254317185E-2"/>
                  <c:y val="-0.10958904109589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FA2-459E-8F24-FF3B5FF15F00}"/>
                </c:ext>
              </c:extLst>
            </c:dLbl>
            <c:dLbl>
              <c:idx val="8"/>
              <c:layout>
                <c:manualLayout>
                  <c:x val="-3.1397174254317109E-2"/>
                  <c:y val="-0.109589041095890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FA2-459E-8F24-FF3B5FF15F00}"/>
                </c:ext>
              </c:extLst>
            </c:dLbl>
            <c:dLbl>
              <c:idx val="9"/>
              <c:layout>
                <c:manualLayout>
                  <c:x val="-3.1397174254317109E-2"/>
                  <c:y val="-0.10958904109589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FA2-459E-8F24-FF3B5FF15F00}"/>
                </c:ext>
              </c:extLst>
            </c:dLbl>
            <c:dLbl>
              <c:idx val="10"/>
              <c:layout>
                <c:manualLayout>
                  <c:x val="-3.1397174254317109E-2"/>
                  <c:y val="-0.109589041095890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FA2-459E-8F24-FF3B5FF15F00}"/>
                </c:ext>
              </c:extLst>
            </c:dLbl>
            <c:dLbl>
              <c:idx val="11"/>
              <c:layout>
                <c:manualLayout>
                  <c:x val="-1.5349552316105737E-16"/>
                  <c:y val="-8.52359208523592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FA2-459E-8F24-FF3B5FF15F00}"/>
                </c:ext>
              </c:extLst>
            </c:dLbl>
            <c:spPr>
              <a:noFill/>
              <a:ln>
                <a:noFill/>
              </a:ln>
              <a:effectLst/>
            </c:spPr>
            <c:txPr>
              <a:bodyPr rot="-1800000" spcFirstLastPara="1" vertOverflow="ellipsis" wrap="square" lIns="38100" tIns="19050" rIns="38100" bIns="19050" anchor="ctr" anchorCtr="1">
                <a:spAutoFit/>
              </a:bodyPr>
              <a:lstStyle/>
              <a:p>
                <a:pPr>
                  <a:defRPr sz="800" b="0" i="0" u="none" strike="noStrike" kern="1200" baseline="0">
                    <a:solidFill>
                      <a:srgbClr val="E4F9F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Table'!$B$3:$B$14</c:f>
              <c:strCache>
                <c:ptCount val="12"/>
                <c:pt idx="0">
                  <c:v>Sum of Jan-23</c:v>
                </c:pt>
                <c:pt idx="1">
                  <c:v>Sum of Apr-23</c:v>
                </c:pt>
                <c:pt idx="2">
                  <c:v>Sum of Aug-23</c:v>
                </c:pt>
                <c:pt idx="3">
                  <c:v>Sum of Feb-23</c:v>
                </c:pt>
                <c:pt idx="4">
                  <c:v>Sum of Oct-23</c:v>
                </c:pt>
                <c:pt idx="5">
                  <c:v>Sum of Mar-23</c:v>
                </c:pt>
                <c:pt idx="6">
                  <c:v>Sum of May-23</c:v>
                </c:pt>
                <c:pt idx="7">
                  <c:v>Sum of Jun-23</c:v>
                </c:pt>
                <c:pt idx="8">
                  <c:v>Sum of Sep-23</c:v>
                </c:pt>
                <c:pt idx="9">
                  <c:v>Sum of Jul-23</c:v>
                </c:pt>
                <c:pt idx="10">
                  <c:v>Sum of Nov-23</c:v>
                </c:pt>
                <c:pt idx="11">
                  <c:v>Sum of Dec-23</c:v>
                </c:pt>
              </c:strCache>
            </c:strRef>
          </c:cat>
          <c:val>
            <c:numRef>
              <c:f>'Pivot Table'!$C$3:$C$14</c:f>
              <c:numCache>
                <c:formatCode>_-[$$-409]* #,##0_ ;_-[$$-409]* \-#,##0\ ;_-[$$-409]* "-"??_ ;_-@_ </c:formatCode>
                <c:ptCount val="12"/>
                <c:pt idx="0">
                  <c:v>7790200</c:v>
                </c:pt>
                <c:pt idx="1">
                  <c:v>10428975</c:v>
                </c:pt>
                <c:pt idx="2">
                  <c:v>13449575</c:v>
                </c:pt>
                <c:pt idx="3">
                  <c:v>12919050</c:v>
                </c:pt>
                <c:pt idx="4">
                  <c:v>13818525</c:v>
                </c:pt>
                <c:pt idx="5">
                  <c:v>13723150</c:v>
                </c:pt>
                <c:pt idx="6">
                  <c:v>14529250</c:v>
                </c:pt>
                <c:pt idx="7">
                  <c:v>15370450</c:v>
                </c:pt>
                <c:pt idx="8">
                  <c:v>16338250</c:v>
                </c:pt>
                <c:pt idx="9">
                  <c:v>16252250</c:v>
                </c:pt>
                <c:pt idx="10">
                  <c:v>16986350</c:v>
                </c:pt>
                <c:pt idx="11">
                  <c:v>17702150</c:v>
                </c:pt>
              </c:numCache>
            </c:numRef>
          </c:val>
          <c:smooth val="0"/>
          <c:extLst>
            <c:ext xmlns:c16="http://schemas.microsoft.com/office/drawing/2014/chart" uri="{C3380CC4-5D6E-409C-BE32-E72D297353CC}">
              <c16:uniqueId val="{00000000-FFA2-459E-8F24-FF3B5FF15F00}"/>
            </c:ext>
          </c:extLst>
        </c:ser>
        <c:dLbls>
          <c:showLegendKey val="0"/>
          <c:showVal val="0"/>
          <c:showCatName val="0"/>
          <c:showSerName val="0"/>
          <c:showPercent val="0"/>
          <c:showBubbleSize val="0"/>
        </c:dLbls>
        <c:marker val="1"/>
        <c:smooth val="0"/>
        <c:axId val="848456544"/>
        <c:axId val="848453184"/>
      </c:lineChart>
      <c:catAx>
        <c:axId val="84845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4F9F5"/>
                </a:solidFill>
                <a:latin typeface="+mn-lt"/>
                <a:ea typeface="+mn-ea"/>
                <a:cs typeface="+mn-cs"/>
              </a:defRPr>
            </a:pPr>
            <a:endParaRPr lang="en-US"/>
          </a:p>
        </c:txPr>
        <c:crossAx val="848453184"/>
        <c:crosses val="autoZero"/>
        <c:auto val="1"/>
        <c:lblAlgn val="ctr"/>
        <c:lblOffset val="100"/>
        <c:noMultiLvlLbl val="0"/>
      </c:catAx>
      <c:valAx>
        <c:axId val="848453184"/>
        <c:scaling>
          <c:orientation val="minMax"/>
        </c:scaling>
        <c:delete val="0"/>
        <c:axPos val="l"/>
        <c:majorGridlines>
          <c:spPr>
            <a:ln w="12700"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E4F9F5"/>
                </a:solidFill>
                <a:latin typeface="+mn-lt"/>
                <a:ea typeface="+mn-ea"/>
                <a:cs typeface="+mn-cs"/>
              </a:defRPr>
            </a:pPr>
            <a:endParaRPr lang="en-US"/>
          </a:p>
        </c:txPr>
        <c:crossAx val="84845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514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[MovieRevenueDashboard_2023.xlsx]Pivot Table!PivotTable8</c:name>
    <c:fmtId val="3"/>
  </c:pivotSource>
  <c:chart>
    <c:title>
      <c:tx>
        <c:rich>
          <a:bodyPr rot="0" spcFirstLastPara="1" vertOverflow="ellipsis" vert="horz" wrap="square" anchor="ctr" anchorCtr="1"/>
          <a:lstStyle/>
          <a:p>
            <a:pPr algn="ctr" rtl="0">
              <a:defRPr lang="en-US" sz="1400" b="0" i="0" u="none" strike="noStrike" kern="1200" spc="0" baseline="0">
                <a:solidFill>
                  <a:srgbClr val="FFD460"/>
                </a:solidFill>
                <a:latin typeface="Abadi" panose="020B0604020104020204" pitchFamily="34" charset="0"/>
                <a:ea typeface="+mn-ea"/>
                <a:cs typeface="+mn-cs"/>
              </a:defRPr>
            </a:pPr>
            <a:r>
              <a:rPr lang="en-US" sz="1400" b="0" i="0" u="none" strike="noStrike" kern="1200" spc="0" baseline="0">
                <a:solidFill>
                  <a:srgbClr val="FFD460"/>
                </a:solidFill>
                <a:latin typeface="Abadi" panose="020B0604020104020204" pitchFamily="34" charset="0"/>
                <a:ea typeface="+mn-ea"/>
                <a:cs typeface="+mn-cs"/>
              </a:rPr>
              <a:t>Total Revenue per Genre</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rgbClr val="FFD460"/>
              </a:solidFill>
              <a:latin typeface="Abadi" panose="020B0604020104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0E3CA"/>
          </a:solidFill>
          <a:ln w="12700">
            <a:solidFill>
              <a:srgbClr val="FFD460"/>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4F9F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41447944007"/>
          <c:y val="0.17171296296296296"/>
          <c:w val="0.77257728689954031"/>
          <c:h val="0.77736111111111106"/>
        </c:manualLayout>
      </c:layout>
      <c:barChart>
        <c:barDir val="bar"/>
        <c:grouping val="clustered"/>
        <c:varyColors val="0"/>
        <c:ser>
          <c:idx val="0"/>
          <c:order val="0"/>
          <c:tx>
            <c:strRef>
              <c:f>'Pivot Table'!$F$2</c:f>
              <c:strCache>
                <c:ptCount val="1"/>
                <c:pt idx="0">
                  <c:v>Total</c:v>
                </c:pt>
              </c:strCache>
            </c:strRef>
          </c:tx>
          <c:spPr>
            <a:solidFill>
              <a:srgbClr val="30E3CA"/>
            </a:solidFill>
            <a:ln w="12700">
              <a:solidFill>
                <a:srgbClr val="FFD460"/>
              </a:solidFill>
              <a:prstDash val="sysDash"/>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4F9F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Table'!$E$3:$E$19</c:f>
              <c:strCache>
                <c:ptCount val="16"/>
                <c:pt idx="0">
                  <c:v>(blank)</c:v>
                </c:pt>
                <c:pt idx="1">
                  <c:v>Sport</c:v>
                </c:pt>
                <c:pt idx="2">
                  <c:v>Family</c:v>
                </c:pt>
                <c:pt idx="3">
                  <c:v>Mystery</c:v>
                </c:pt>
                <c:pt idx="4">
                  <c:v>Comedy</c:v>
                </c:pt>
                <c:pt idx="5">
                  <c:v>Animation</c:v>
                </c:pt>
                <c:pt idx="6">
                  <c:v>Horror</c:v>
                </c:pt>
                <c:pt idx="7">
                  <c:v>Western</c:v>
                </c:pt>
                <c:pt idx="8">
                  <c:v>Musical</c:v>
                </c:pt>
                <c:pt idx="9">
                  <c:v>Thriller</c:v>
                </c:pt>
                <c:pt idx="10">
                  <c:v>Romance</c:v>
                </c:pt>
                <c:pt idx="11">
                  <c:v>Sci-Fi</c:v>
                </c:pt>
                <c:pt idx="12">
                  <c:v>Fantasy</c:v>
                </c:pt>
                <c:pt idx="13">
                  <c:v>Drama</c:v>
                </c:pt>
                <c:pt idx="14">
                  <c:v>Adventure</c:v>
                </c:pt>
                <c:pt idx="15">
                  <c:v>Action</c:v>
                </c:pt>
              </c:strCache>
            </c:strRef>
          </c:cat>
          <c:val>
            <c:numRef>
              <c:f>'Pivot Table'!$F$3:$F$19</c:f>
              <c:numCache>
                <c:formatCode>_-[$$-409]* #,##0_ ;_-[$$-409]* \-#,##0\ ;_-[$$-409]* "-"??_ ;_-@_ </c:formatCode>
                <c:ptCount val="16"/>
                <c:pt idx="1">
                  <c:v>23700</c:v>
                </c:pt>
                <c:pt idx="2">
                  <c:v>50400</c:v>
                </c:pt>
                <c:pt idx="3">
                  <c:v>75800</c:v>
                </c:pt>
                <c:pt idx="4">
                  <c:v>1099000</c:v>
                </c:pt>
                <c:pt idx="5">
                  <c:v>1192000</c:v>
                </c:pt>
                <c:pt idx="6">
                  <c:v>4797800</c:v>
                </c:pt>
                <c:pt idx="7">
                  <c:v>5833200</c:v>
                </c:pt>
                <c:pt idx="8">
                  <c:v>7200000</c:v>
                </c:pt>
                <c:pt idx="9">
                  <c:v>8249700</c:v>
                </c:pt>
                <c:pt idx="10">
                  <c:v>13563000</c:v>
                </c:pt>
                <c:pt idx="11">
                  <c:v>15508100</c:v>
                </c:pt>
                <c:pt idx="12">
                  <c:v>18310000</c:v>
                </c:pt>
                <c:pt idx="13">
                  <c:v>19170000</c:v>
                </c:pt>
                <c:pt idx="14">
                  <c:v>24947550</c:v>
                </c:pt>
                <c:pt idx="15">
                  <c:v>43662550</c:v>
                </c:pt>
              </c:numCache>
            </c:numRef>
          </c:val>
          <c:extLst>
            <c:ext xmlns:c16="http://schemas.microsoft.com/office/drawing/2014/chart" uri="{C3380CC4-5D6E-409C-BE32-E72D297353CC}">
              <c16:uniqueId val="{00000000-B6BD-4D14-92C4-4BC2CE9D2A9C}"/>
            </c:ext>
          </c:extLst>
        </c:ser>
        <c:dLbls>
          <c:showLegendKey val="0"/>
          <c:showVal val="0"/>
          <c:showCatName val="0"/>
          <c:showSerName val="0"/>
          <c:showPercent val="0"/>
          <c:showBubbleSize val="0"/>
        </c:dLbls>
        <c:gapWidth val="219"/>
        <c:axId val="848487744"/>
        <c:axId val="848498304"/>
      </c:barChart>
      <c:catAx>
        <c:axId val="84848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4F9F5"/>
                </a:solidFill>
                <a:latin typeface="+mn-lt"/>
                <a:ea typeface="+mn-ea"/>
                <a:cs typeface="+mn-cs"/>
              </a:defRPr>
            </a:pPr>
            <a:endParaRPr lang="en-US"/>
          </a:p>
        </c:txPr>
        <c:crossAx val="848498304"/>
        <c:crosses val="autoZero"/>
        <c:auto val="1"/>
        <c:lblAlgn val="ctr"/>
        <c:lblOffset val="100"/>
        <c:noMultiLvlLbl val="0"/>
      </c:catAx>
      <c:valAx>
        <c:axId val="848498304"/>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84848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514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[MovieRevenueDashboard_2023.xlsx]Pivot Table!PivotTable21</c:name>
    <c:fmtId val="7"/>
  </c:pivotSource>
  <c:chart>
    <c:title>
      <c:tx>
        <c:rich>
          <a:bodyPr rot="0" spcFirstLastPara="1" vertOverflow="ellipsis" vert="horz" wrap="square" anchor="ctr" anchorCtr="1"/>
          <a:lstStyle/>
          <a:p>
            <a:pPr>
              <a:defRPr sz="1400" b="0" i="0" u="none" strike="noStrike" kern="1200" spc="0" baseline="0">
                <a:solidFill>
                  <a:srgbClr val="FFD460"/>
                </a:solidFill>
                <a:latin typeface="+mn-lt"/>
                <a:ea typeface="+mn-ea"/>
                <a:cs typeface="+mn-cs"/>
              </a:defRPr>
            </a:pPr>
            <a:r>
              <a:rPr lang="en-US">
                <a:solidFill>
                  <a:srgbClr val="FFD460"/>
                </a:solidFill>
                <a:latin typeface="Abadi" panose="020B0604020104020204" pitchFamily="34" charset="0"/>
              </a:rPr>
              <a:t>Total</a:t>
            </a:r>
            <a:r>
              <a:rPr lang="en-US" baseline="0">
                <a:solidFill>
                  <a:srgbClr val="FFD460"/>
                </a:solidFill>
                <a:latin typeface="Abadi" panose="020B0604020104020204" pitchFamily="34" charset="0"/>
              </a:rPr>
              <a:t> Revenue per Distributor</a:t>
            </a:r>
            <a:endParaRPr lang="en-US">
              <a:solidFill>
                <a:srgbClr val="FFD46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D4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0E3CA"/>
          </a:solidFill>
          <a:ln w="12700">
            <a:solidFill>
              <a:srgbClr val="FFD460"/>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4F9F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Table'!$E$22</c:f>
              <c:strCache>
                <c:ptCount val="1"/>
                <c:pt idx="0">
                  <c:v>Total</c:v>
                </c:pt>
              </c:strCache>
            </c:strRef>
          </c:tx>
          <c:spPr>
            <a:solidFill>
              <a:srgbClr val="30E3CA"/>
            </a:solidFill>
            <a:ln w="12700">
              <a:solidFill>
                <a:srgbClr val="FFD460"/>
              </a:solidFill>
              <a:prstDash val="sysDash"/>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4F9F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Table'!$D$23:$D$66</c:f>
              <c:strCache>
                <c:ptCount val="43"/>
                <c:pt idx="0">
                  <c:v>(blank)</c:v>
                </c:pt>
                <c:pt idx="1">
                  <c:v>Fortress Films</c:v>
                </c:pt>
                <c:pt idx="2">
                  <c:v>Dreamscape Studios</c:v>
                </c:pt>
                <c:pt idx="3">
                  <c:v>Universal Pictures</c:v>
                </c:pt>
                <c:pt idx="4">
                  <c:v>Aurora Pictures</c:v>
                </c:pt>
                <c:pt idx="5">
                  <c:v>Wilderness Studios</c:v>
                </c:pt>
                <c:pt idx="6">
                  <c:v>Endurance Pictures</c:v>
                </c:pt>
                <c:pt idx="7">
                  <c:v>Visionary Films</c:v>
                </c:pt>
                <c:pt idx="8">
                  <c:v>Vanguard Productions</c:v>
                </c:pt>
                <c:pt idx="9">
                  <c:v>Noir Productions</c:v>
                </c:pt>
                <c:pt idx="10">
                  <c:v>Red Tide Pictures</c:v>
                </c:pt>
                <c:pt idx="11">
                  <c:v>Abyssal Pictures</c:v>
                </c:pt>
                <c:pt idx="12">
                  <c:v>Veridian Pictures</c:v>
                </c:pt>
                <c:pt idx="13">
                  <c:v>Celtic Films</c:v>
                </c:pt>
                <c:pt idx="14">
                  <c:v>Celestial Studios</c:v>
                </c:pt>
                <c:pt idx="15">
                  <c:v>Gothic Productions</c:v>
                </c:pt>
                <c:pt idx="16">
                  <c:v>Summit Films</c:v>
                </c:pt>
                <c:pt idx="17">
                  <c:v>Apex Horror</c:v>
                </c:pt>
                <c:pt idx="18">
                  <c:v>Aqua Films</c:v>
                </c:pt>
                <c:pt idx="19">
                  <c:v>Binary Visions</c:v>
                </c:pt>
                <c:pt idx="20">
                  <c:v>Phoenix Entertainment</c:v>
                </c:pt>
                <c:pt idx="21">
                  <c:v>Quantum Films</c:v>
                </c:pt>
                <c:pt idx="22">
                  <c:v>Celestial Rhapsody</c:v>
                </c:pt>
                <c:pt idx="23">
                  <c:v>Nocturne Pictures</c:v>
                </c:pt>
                <c:pt idx="24">
                  <c:v>Retro Studios</c:v>
                </c:pt>
                <c:pt idx="25">
                  <c:v>Animated Wonders</c:v>
                </c:pt>
                <c:pt idx="26">
                  <c:v>Cosmic Horizons</c:v>
                </c:pt>
                <c:pt idx="27">
                  <c:v>Galaxy Pictures</c:v>
                </c:pt>
                <c:pt idx="28">
                  <c:v>Harmony Films</c:v>
                </c:pt>
                <c:pt idx="29">
                  <c:v>Legacy Pictures</c:v>
                </c:pt>
                <c:pt idx="30">
                  <c:v>Millennium Studios</c:v>
                </c:pt>
                <c:pt idx="31">
                  <c:v>Omega Studios</c:v>
                </c:pt>
                <c:pt idx="32">
                  <c:v>Frontier Studios</c:v>
                </c:pt>
                <c:pt idx="33">
                  <c:v>Melody Films</c:v>
                </c:pt>
                <c:pt idx="34">
                  <c:v>Nova Studios</c:v>
                </c:pt>
                <c:pt idx="35">
                  <c:v>Celestial Harmony</c:v>
                </c:pt>
                <c:pt idx="36">
                  <c:v>Sovereign Pictures</c:v>
                </c:pt>
                <c:pt idx="37">
                  <c:v>Luna Films</c:v>
                </c:pt>
                <c:pt idx="38">
                  <c:v>Radiant Films</c:v>
                </c:pt>
                <c:pt idx="39">
                  <c:v>Solaris Pictures</c:v>
                </c:pt>
                <c:pt idx="40">
                  <c:v>Titan Productions</c:v>
                </c:pt>
                <c:pt idx="41">
                  <c:v>Majestic Films</c:v>
                </c:pt>
                <c:pt idx="42">
                  <c:v>Starlight Pictures</c:v>
                </c:pt>
              </c:strCache>
            </c:strRef>
          </c:cat>
          <c:val>
            <c:numRef>
              <c:f>'Pivot Table'!$E$23:$E$66</c:f>
              <c:numCache>
                <c:formatCode>_-[$$-409]* #,##0_ ;_-[$$-409]* \-#,##0\ ;_-[$$-409]* "-"??_ ;_-@_ </c:formatCode>
                <c:ptCount val="43"/>
                <c:pt idx="1">
                  <c:v>14750</c:v>
                </c:pt>
                <c:pt idx="2">
                  <c:v>18800</c:v>
                </c:pt>
                <c:pt idx="3">
                  <c:v>20000</c:v>
                </c:pt>
                <c:pt idx="4">
                  <c:v>21200</c:v>
                </c:pt>
                <c:pt idx="5">
                  <c:v>23200</c:v>
                </c:pt>
                <c:pt idx="6">
                  <c:v>23700</c:v>
                </c:pt>
                <c:pt idx="7">
                  <c:v>24600</c:v>
                </c:pt>
                <c:pt idx="8">
                  <c:v>26000</c:v>
                </c:pt>
                <c:pt idx="9">
                  <c:v>29600</c:v>
                </c:pt>
                <c:pt idx="10">
                  <c:v>39700</c:v>
                </c:pt>
                <c:pt idx="11">
                  <c:v>41200</c:v>
                </c:pt>
                <c:pt idx="12">
                  <c:v>46200</c:v>
                </c:pt>
                <c:pt idx="13">
                  <c:v>50400</c:v>
                </c:pt>
                <c:pt idx="14">
                  <c:v>56600</c:v>
                </c:pt>
                <c:pt idx="15">
                  <c:v>116600</c:v>
                </c:pt>
                <c:pt idx="16">
                  <c:v>171000</c:v>
                </c:pt>
                <c:pt idx="17">
                  <c:v>180000</c:v>
                </c:pt>
                <c:pt idx="18">
                  <c:v>182500</c:v>
                </c:pt>
                <c:pt idx="19">
                  <c:v>319000</c:v>
                </c:pt>
                <c:pt idx="20">
                  <c:v>535000</c:v>
                </c:pt>
                <c:pt idx="21">
                  <c:v>582000</c:v>
                </c:pt>
                <c:pt idx="22">
                  <c:v>874000</c:v>
                </c:pt>
                <c:pt idx="23">
                  <c:v>989000</c:v>
                </c:pt>
                <c:pt idx="24">
                  <c:v>1099000</c:v>
                </c:pt>
                <c:pt idx="25">
                  <c:v>1192000</c:v>
                </c:pt>
                <c:pt idx="26">
                  <c:v>1480000</c:v>
                </c:pt>
                <c:pt idx="27">
                  <c:v>2260000</c:v>
                </c:pt>
                <c:pt idx="28">
                  <c:v>2670000</c:v>
                </c:pt>
                <c:pt idx="29">
                  <c:v>3580000</c:v>
                </c:pt>
                <c:pt idx="30">
                  <c:v>4460000</c:v>
                </c:pt>
                <c:pt idx="31">
                  <c:v>4810000</c:v>
                </c:pt>
                <c:pt idx="32">
                  <c:v>5810000</c:v>
                </c:pt>
                <c:pt idx="33">
                  <c:v>7200000</c:v>
                </c:pt>
                <c:pt idx="34">
                  <c:v>7568800</c:v>
                </c:pt>
                <c:pt idx="35">
                  <c:v>8040000</c:v>
                </c:pt>
                <c:pt idx="36">
                  <c:v>8210000</c:v>
                </c:pt>
                <c:pt idx="37">
                  <c:v>9030000</c:v>
                </c:pt>
                <c:pt idx="38">
                  <c:v>13500000</c:v>
                </c:pt>
                <c:pt idx="39">
                  <c:v>14400000</c:v>
                </c:pt>
                <c:pt idx="40">
                  <c:v>15300000</c:v>
                </c:pt>
                <c:pt idx="41">
                  <c:v>24269950</c:v>
                </c:pt>
                <c:pt idx="42">
                  <c:v>24418000</c:v>
                </c:pt>
              </c:numCache>
            </c:numRef>
          </c:val>
          <c:extLst>
            <c:ext xmlns:c16="http://schemas.microsoft.com/office/drawing/2014/chart" uri="{C3380CC4-5D6E-409C-BE32-E72D297353CC}">
              <c16:uniqueId val="{00000000-635F-455F-8FFB-91C6C4ED1F1F}"/>
            </c:ext>
          </c:extLst>
        </c:ser>
        <c:dLbls>
          <c:showLegendKey val="0"/>
          <c:showVal val="0"/>
          <c:showCatName val="0"/>
          <c:showSerName val="0"/>
          <c:showPercent val="0"/>
          <c:showBubbleSize val="0"/>
        </c:dLbls>
        <c:gapWidth val="182"/>
        <c:axId val="848522304"/>
        <c:axId val="848523264"/>
      </c:barChart>
      <c:catAx>
        <c:axId val="848522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E4F9F5"/>
                </a:solidFill>
                <a:latin typeface="+mn-lt"/>
                <a:ea typeface="+mn-ea"/>
                <a:cs typeface="+mn-cs"/>
              </a:defRPr>
            </a:pPr>
            <a:endParaRPr lang="en-US"/>
          </a:p>
        </c:txPr>
        <c:crossAx val="848523264"/>
        <c:crosses val="autoZero"/>
        <c:auto val="1"/>
        <c:lblAlgn val="ctr"/>
        <c:lblOffset val="100"/>
        <c:noMultiLvlLbl val="0"/>
      </c:catAx>
      <c:valAx>
        <c:axId val="848523264"/>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84852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514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[MovieRevenueDashboard_2023.xlsx]Pivot Table!PivotTable23</c:name>
    <c:fmtId val="3"/>
  </c:pivotSource>
  <c:chart>
    <c:title>
      <c:tx>
        <c:rich>
          <a:bodyPr rot="0" spcFirstLastPara="1" vertOverflow="ellipsis" vert="horz" wrap="square" anchor="ctr" anchorCtr="1"/>
          <a:lstStyle/>
          <a:p>
            <a:pPr>
              <a:defRPr sz="1400" b="0" i="0" u="none" strike="noStrike" kern="1200" spc="0" baseline="0">
                <a:solidFill>
                  <a:srgbClr val="FFD460"/>
                </a:solidFill>
                <a:latin typeface="+mn-lt"/>
                <a:ea typeface="+mn-ea"/>
                <a:cs typeface="+mn-cs"/>
              </a:defRPr>
            </a:pPr>
            <a:r>
              <a:rPr lang="en-US">
                <a:solidFill>
                  <a:srgbClr val="FFD460"/>
                </a:solidFill>
                <a:latin typeface="Abadi" panose="020B0604020104020204" pitchFamily="34" charset="0"/>
              </a:rPr>
              <a:t>Average</a:t>
            </a:r>
            <a:r>
              <a:rPr lang="en-US" baseline="0">
                <a:solidFill>
                  <a:srgbClr val="FFD460"/>
                </a:solidFill>
                <a:latin typeface="Abadi" panose="020B0604020104020204" pitchFamily="34" charset="0"/>
              </a:rPr>
              <a:t> Monthly Revenue</a:t>
            </a:r>
            <a:endParaRPr lang="en-US">
              <a:solidFill>
                <a:srgbClr val="FFD46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D4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0E3CA"/>
          </a:solidFill>
          <a:ln w="12700">
            <a:solidFill>
              <a:srgbClr val="FFD460"/>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4F9F5"/>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95520432904143"/>
          <c:y val="0.17171296296296296"/>
          <c:w val="0.75732731230737727"/>
          <c:h val="0.77736111111111106"/>
        </c:manualLayout>
      </c:layout>
      <c:barChart>
        <c:barDir val="bar"/>
        <c:grouping val="clustered"/>
        <c:varyColors val="0"/>
        <c:ser>
          <c:idx val="0"/>
          <c:order val="0"/>
          <c:tx>
            <c:strRef>
              <c:f>'Pivot Table'!$T$2</c:f>
              <c:strCache>
                <c:ptCount val="1"/>
                <c:pt idx="0">
                  <c:v>Total</c:v>
                </c:pt>
              </c:strCache>
            </c:strRef>
          </c:tx>
          <c:spPr>
            <a:solidFill>
              <a:srgbClr val="30E3CA"/>
            </a:solidFill>
            <a:ln w="12700">
              <a:solidFill>
                <a:srgbClr val="FFD460"/>
              </a:solidFill>
              <a:prstDash val="sysDash"/>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4F9F5"/>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Table'!$S$3:$S$14</c:f>
              <c:strCache>
                <c:ptCount val="12"/>
                <c:pt idx="0">
                  <c:v>Average of Jan-23</c:v>
                </c:pt>
                <c:pt idx="1">
                  <c:v>Average of Feb-23</c:v>
                </c:pt>
                <c:pt idx="2">
                  <c:v>Average of Mar-23</c:v>
                </c:pt>
                <c:pt idx="3">
                  <c:v>Average of Apr-23</c:v>
                </c:pt>
                <c:pt idx="4">
                  <c:v>Average of May-23</c:v>
                </c:pt>
                <c:pt idx="5">
                  <c:v>Average of Jun-23</c:v>
                </c:pt>
                <c:pt idx="6">
                  <c:v>Average of Jul-23</c:v>
                </c:pt>
                <c:pt idx="7">
                  <c:v>Average of Aug-23</c:v>
                </c:pt>
                <c:pt idx="8">
                  <c:v>Average of Sep-23</c:v>
                </c:pt>
                <c:pt idx="9">
                  <c:v>Average of Oct-23</c:v>
                </c:pt>
                <c:pt idx="10">
                  <c:v>Average of Nov-23</c:v>
                </c:pt>
                <c:pt idx="11">
                  <c:v>Average of Dec-23</c:v>
                </c:pt>
              </c:strCache>
            </c:strRef>
          </c:cat>
          <c:val>
            <c:numRef>
              <c:f>'Pivot Table'!$T$3:$T$14</c:f>
              <c:numCache>
                <c:formatCode>_-[$$-409]* #,##0_ ;_-[$$-409]* \-#,##0\ ;_-[$$-409]* "-"??_ ;_-@_ </c:formatCode>
                <c:ptCount val="12"/>
                <c:pt idx="0">
                  <c:v>165748.93617021278</c:v>
                </c:pt>
                <c:pt idx="1">
                  <c:v>274873.40425531915</c:v>
                </c:pt>
                <c:pt idx="2">
                  <c:v>291981.91489361704</c:v>
                </c:pt>
                <c:pt idx="3">
                  <c:v>221893.08510638299</c:v>
                </c:pt>
                <c:pt idx="4">
                  <c:v>309132.97872340423</c:v>
                </c:pt>
                <c:pt idx="5">
                  <c:v>327030.85106382979</c:v>
                </c:pt>
                <c:pt idx="6">
                  <c:v>345792.55319148937</c:v>
                </c:pt>
                <c:pt idx="7">
                  <c:v>286161.17021276598</c:v>
                </c:pt>
                <c:pt idx="8">
                  <c:v>347622.3404255319</c:v>
                </c:pt>
                <c:pt idx="9">
                  <c:v>294011.17021276598</c:v>
                </c:pt>
                <c:pt idx="10">
                  <c:v>361411.70212765958</c:v>
                </c:pt>
                <c:pt idx="11">
                  <c:v>376641.48936170212</c:v>
                </c:pt>
              </c:numCache>
            </c:numRef>
          </c:val>
          <c:extLst>
            <c:ext xmlns:c16="http://schemas.microsoft.com/office/drawing/2014/chart" uri="{C3380CC4-5D6E-409C-BE32-E72D297353CC}">
              <c16:uniqueId val="{00000000-DE58-48A9-951E-A3777853F411}"/>
            </c:ext>
          </c:extLst>
        </c:ser>
        <c:dLbls>
          <c:dLblPos val="outEnd"/>
          <c:showLegendKey val="0"/>
          <c:showVal val="1"/>
          <c:showCatName val="0"/>
          <c:showSerName val="0"/>
          <c:showPercent val="0"/>
          <c:showBubbleSize val="0"/>
        </c:dLbls>
        <c:gapWidth val="182"/>
        <c:axId val="1206571168"/>
        <c:axId val="1206583168"/>
      </c:barChart>
      <c:catAx>
        <c:axId val="12065711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206583168"/>
        <c:crosses val="autoZero"/>
        <c:auto val="1"/>
        <c:lblAlgn val="ctr"/>
        <c:lblOffset val="100"/>
        <c:noMultiLvlLbl val="0"/>
      </c:catAx>
      <c:valAx>
        <c:axId val="1206583168"/>
        <c:scaling>
          <c:orientation val="minMax"/>
        </c:scaling>
        <c:delete val="1"/>
        <c:axPos val="t"/>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20657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514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[MovieRevenueDashboard_2023.xlsx]Pivot Table!PivotTable24</c:name>
    <c:fmtId val="2"/>
  </c:pivotSource>
  <c:chart>
    <c:title>
      <c:tx>
        <c:rich>
          <a:bodyPr rot="0" spcFirstLastPara="1" vertOverflow="ellipsis" vert="horz" wrap="square" anchor="ctr" anchorCtr="1"/>
          <a:lstStyle/>
          <a:p>
            <a:pPr>
              <a:defRPr sz="1200" b="0" i="0" u="none" strike="noStrike" kern="1200" spc="0" baseline="0">
                <a:solidFill>
                  <a:srgbClr val="FFD460"/>
                </a:solidFill>
                <a:latin typeface="+mn-lt"/>
                <a:ea typeface="+mn-ea"/>
                <a:cs typeface="+mn-cs"/>
              </a:defRPr>
            </a:pPr>
            <a:r>
              <a:rPr lang="en-US" sz="1200">
                <a:solidFill>
                  <a:srgbClr val="FFD460"/>
                </a:solidFill>
                <a:latin typeface="Abadi" panose="020B0604020104020204" pitchFamily="34" charset="0"/>
              </a:rPr>
              <a:t>Average Revenue per</a:t>
            </a:r>
            <a:r>
              <a:rPr lang="en-US" sz="1200" baseline="0">
                <a:solidFill>
                  <a:srgbClr val="FFD460"/>
                </a:solidFill>
                <a:latin typeface="Abadi" panose="020B0604020104020204" pitchFamily="34" charset="0"/>
              </a:rPr>
              <a:t> Distributor</a:t>
            </a:r>
            <a:endParaRPr lang="en-US" sz="1200">
              <a:solidFill>
                <a:srgbClr val="FFD46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FFD460"/>
              </a:solidFill>
              <a:latin typeface="+mn-lt"/>
              <a:ea typeface="+mn-ea"/>
              <a:cs typeface="+mn-cs"/>
            </a:defRPr>
          </a:pPr>
          <a:endParaRPr lang="en-US"/>
        </a:p>
      </c:txPr>
    </c:title>
    <c:autoTitleDeleted val="0"/>
    <c:pivotFmts>
      <c:pivotFmt>
        <c:idx val="0"/>
        <c:spPr>
          <a:solidFill>
            <a:srgbClr val="FEFFD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EFFDE"/>
          </a:solidFill>
          <a:ln w="12700">
            <a:solidFill>
              <a:srgbClr val="52734D"/>
            </a:solidFill>
            <a:prstDash val="sysDash"/>
          </a:ln>
          <a:effectLst/>
        </c:spPr>
      </c:pivotFmt>
      <c:pivotFmt>
        <c:idx val="2"/>
        <c:spPr>
          <a:solidFill>
            <a:srgbClr val="FEFFD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EFFDE"/>
          </a:solidFill>
          <a:ln w="12700">
            <a:solidFill>
              <a:srgbClr val="52734D"/>
            </a:solidFill>
            <a:prstDash val="sysDash"/>
          </a:ln>
          <a:effectLst/>
        </c:spPr>
      </c:pivotFmt>
      <c:pivotFmt>
        <c:idx val="4"/>
        <c:spPr>
          <a:solidFill>
            <a:srgbClr val="30E3CA"/>
          </a:solidFill>
          <a:ln w="12700">
            <a:solidFill>
              <a:srgbClr val="FFD460"/>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rgbClr val="E4F9F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0E3CA"/>
          </a:solidFill>
          <a:ln w="12700">
            <a:solidFill>
              <a:srgbClr val="FFD460"/>
            </a:solidFill>
            <a:prstDash val="sysDash"/>
          </a:ln>
          <a:effectLst/>
        </c:spPr>
      </c:pivotFmt>
    </c:pivotFmts>
    <c:plotArea>
      <c:layout>
        <c:manualLayout>
          <c:layoutTarget val="inner"/>
          <c:xMode val="edge"/>
          <c:yMode val="edge"/>
          <c:x val="0.26329863645093143"/>
          <c:y val="9.8701768798476877E-2"/>
          <c:w val="0.63973180625149129"/>
          <c:h val="0.86882406962925152"/>
        </c:manualLayout>
      </c:layout>
      <c:barChart>
        <c:barDir val="bar"/>
        <c:grouping val="clustered"/>
        <c:varyColors val="0"/>
        <c:ser>
          <c:idx val="0"/>
          <c:order val="0"/>
          <c:tx>
            <c:strRef>
              <c:f>'Pivot Table'!$W$2</c:f>
              <c:strCache>
                <c:ptCount val="1"/>
                <c:pt idx="0">
                  <c:v>Total</c:v>
                </c:pt>
              </c:strCache>
            </c:strRef>
          </c:tx>
          <c:spPr>
            <a:solidFill>
              <a:srgbClr val="30E3CA"/>
            </a:solidFill>
            <a:ln w="12700">
              <a:solidFill>
                <a:srgbClr val="FFD460"/>
              </a:solidFill>
              <a:prstDash val="sysDash"/>
            </a:ln>
            <a:effectLst/>
          </c:spPr>
          <c:invertIfNegative val="0"/>
          <c:dPt>
            <c:idx val="25"/>
            <c:invertIfNegative val="0"/>
            <c:bubble3D val="0"/>
            <c:extLst>
              <c:ext xmlns:c16="http://schemas.microsoft.com/office/drawing/2014/chart" uri="{C3380CC4-5D6E-409C-BE32-E72D297353CC}">
                <c16:uniqueId val="{00000001-698B-4D0E-A5CE-1875BE4A94E3}"/>
              </c:ext>
            </c:extLst>
          </c:dPt>
          <c:dPt>
            <c:idx val="41"/>
            <c:invertIfNegative val="0"/>
            <c:bubble3D val="0"/>
            <c:spPr>
              <a:solidFill>
                <a:srgbClr val="30E3CA"/>
              </a:solidFill>
              <a:ln w="12700">
                <a:solidFill>
                  <a:srgbClr val="FFD460"/>
                </a:solidFill>
                <a:prstDash val="sysDash"/>
              </a:ln>
              <a:effectLst/>
            </c:spPr>
          </c:dPt>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rgbClr val="E4F9F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Table'!$V$3:$V$46</c:f>
              <c:strCache>
                <c:ptCount val="43"/>
                <c:pt idx="0">
                  <c:v>(blank)</c:v>
                </c:pt>
                <c:pt idx="1">
                  <c:v>Fortress Films</c:v>
                </c:pt>
                <c:pt idx="2">
                  <c:v>Dreamscape Studios</c:v>
                </c:pt>
                <c:pt idx="3">
                  <c:v>Universal Pictures</c:v>
                </c:pt>
                <c:pt idx="4">
                  <c:v>Aurora Pictures</c:v>
                </c:pt>
                <c:pt idx="5">
                  <c:v>Wilderness Studios</c:v>
                </c:pt>
                <c:pt idx="6">
                  <c:v>Endurance Pictures</c:v>
                </c:pt>
                <c:pt idx="7">
                  <c:v>Visionary Films</c:v>
                </c:pt>
                <c:pt idx="8">
                  <c:v>Vanguard Productions</c:v>
                </c:pt>
                <c:pt idx="9">
                  <c:v>Noir Productions</c:v>
                </c:pt>
                <c:pt idx="10">
                  <c:v>Red Tide Pictures</c:v>
                </c:pt>
                <c:pt idx="11">
                  <c:v>Abyssal Pictures</c:v>
                </c:pt>
                <c:pt idx="12">
                  <c:v>Veridian Pictures</c:v>
                </c:pt>
                <c:pt idx="13">
                  <c:v>Celtic Films</c:v>
                </c:pt>
                <c:pt idx="14">
                  <c:v>Celestial Studios</c:v>
                </c:pt>
                <c:pt idx="15">
                  <c:v>Gothic Productions</c:v>
                </c:pt>
                <c:pt idx="16">
                  <c:v>Summit Films</c:v>
                </c:pt>
                <c:pt idx="17">
                  <c:v>Apex Horror</c:v>
                </c:pt>
                <c:pt idx="18">
                  <c:v>Aqua Films</c:v>
                </c:pt>
                <c:pt idx="19">
                  <c:v>Phoenix Entertainment</c:v>
                </c:pt>
                <c:pt idx="20">
                  <c:v>Binary Visions</c:v>
                </c:pt>
                <c:pt idx="21">
                  <c:v>Quantum Films</c:v>
                </c:pt>
                <c:pt idx="22">
                  <c:v>Celestial Rhapsody</c:v>
                </c:pt>
                <c:pt idx="23">
                  <c:v>Nocturne Pictures</c:v>
                </c:pt>
                <c:pt idx="24">
                  <c:v>Retro Studios</c:v>
                </c:pt>
                <c:pt idx="25">
                  <c:v>Animated Wonders</c:v>
                </c:pt>
                <c:pt idx="26">
                  <c:v>Cosmic Horizons</c:v>
                </c:pt>
                <c:pt idx="27">
                  <c:v>Galaxy Pictures</c:v>
                </c:pt>
                <c:pt idx="28">
                  <c:v>Harmony Films</c:v>
                </c:pt>
                <c:pt idx="29">
                  <c:v>Legacy Pictures</c:v>
                </c:pt>
                <c:pt idx="30">
                  <c:v>Nova Studios</c:v>
                </c:pt>
                <c:pt idx="31">
                  <c:v>Millennium Studios</c:v>
                </c:pt>
                <c:pt idx="32">
                  <c:v>Omega Studios</c:v>
                </c:pt>
                <c:pt idx="33">
                  <c:v>Frontier Studios</c:v>
                </c:pt>
                <c:pt idx="34">
                  <c:v>Melody Films</c:v>
                </c:pt>
                <c:pt idx="35">
                  <c:v>Celestial Harmony</c:v>
                </c:pt>
                <c:pt idx="36">
                  <c:v>Majestic Films</c:v>
                </c:pt>
                <c:pt idx="37">
                  <c:v>Sovereign Pictures</c:v>
                </c:pt>
                <c:pt idx="38">
                  <c:v>Luna Films</c:v>
                </c:pt>
                <c:pt idx="39">
                  <c:v>Starlight Pictures</c:v>
                </c:pt>
                <c:pt idx="40">
                  <c:v>Radiant Films</c:v>
                </c:pt>
                <c:pt idx="41">
                  <c:v>Solaris Pictures</c:v>
                </c:pt>
                <c:pt idx="42">
                  <c:v>Titan Productions</c:v>
                </c:pt>
              </c:strCache>
            </c:strRef>
          </c:cat>
          <c:val>
            <c:numRef>
              <c:f>'Pivot Table'!$W$3:$W$46</c:f>
              <c:numCache>
                <c:formatCode>_-[$$-409]* #,##0_ ;_-[$$-409]* \-#,##0\ ;_-[$$-409]* "-"??_ ;_-@_ </c:formatCode>
                <c:ptCount val="43"/>
                <c:pt idx="1">
                  <c:v>1229.17</c:v>
                </c:pt>
                <c:pt idx="2">
                  <c:v>1566.67</c:v>
                </c:pt>
                <c:pt idx="3">
                  <c:v>1666.67</c:v>
                </c:pt>
                <c:pt idx="4">
                  <c:v>1766.67</c:v>
                </c:pt>
                <c:pt idx="5">
                  <c:v>1933.33</c:v>
                </c:pt>
                <c:pt idx="6">
                  <c:v>1975</c:v>
                </c:pt>
                <c:pt idx="7">
                  <c:v>2050</c:v>
                </c:pt>
                <c:pt idx="8">
                  <c:v>2166.67</c:v>
                </c:pt>
                <c:pt idx="9">
                  <c:v>2466.67</c:v>
                </c:pt>
                <c:pt idx="10">
                  <c:v>3308.33</c:v>
                </c:pt>
                <c:pt idx="11">
                  <c:v>3433.33</c:v>
                </c:pt>
                <c:pt idx="12">
                  <c:v>3850</c:v>
                </c:pt>
                <c:pt idx="13">
                  <c:v>4200</c:v>
                </c:pt>
                <c:pt idx="14">
                  <c:v>4716.67</c:v>
                </c:pt>
                <c:pt idx="15">
                  <c:v>9716.67</c:v>
                </c:pt>
                <c:pt idx="16">
                  <c:v>14250</c:v>
                </c:pt>
                <c:pt idx="17">
                  <c:v>15000</c:v>
                </c:pt>
                <c:pt idx="18">
                  <c:v>15208.33</c:v>
                </c:pt>
                <c:pt idx="19">
                  <c:v>22291.67</c:v>
                </c:pt>
                <c:pt idx="20">
                  <c:v>26583.33</c:v>
                </c:pt>
                <c:pt idx="21">
                  <c:v>48500</c:v>
                </c:pt>
                <c:pt idx="22">
                  <c:v>72833.33</c:v>
                </c:pt>
                <c:pt idx="23">
                  <c:v>82416.67</c:v>
                </c:pt>
                <c:pt idx="24">
                  <c:v>91583.33</c:v>
                </c:pt>
                <c:pt idx="25">
                  <c:v>99333.33</c:v>
                </c:pt>
                <c:pt idx="26">
                  <c:v>123333.33</c:v>
                </c:pt>
                <c:pt idx="27">
                  <c:v>188333.33</c:v>
                </c:pt>
                <c:pt idx="28">
                  <c:v>222500</c:v>
                </c:pt>
                <c:pt idx="29">
                  <c:v>298333.33</c:v>
                </c:pt>
                <c:pt idx="30">
                  <c:v>315366.67000000004</c:v>
                </c:pt>
                <c:pt idx="31">
                  <c:v>371666.67</c:v>
                </c:pt>
                <c:pt idx="32">
                  <c:v>400833.33</c:v>
                </c:pt>
                <c:pt idx="33">
                  <c:v>484166.67</c:v>
                </c:pt>
                <c:pt idx="34">
                  <c:v>600000</c:v>
                </c:pt>
                <c:pt idx="35">
                  <c:v>670000</c:v>
                </c:pt>
                <c:pt idx="36">
                  <c:v>674165.27999999991</c:v>
                </c:pt>
                <c:pt idx="37">
                  <c:v>684166.67</c:v>
                </c:pt>
                <c:pt idx="38">
                  <c:v>752500</c:v>
                </c:pt>
                <c:pt idx="39">
                  <c:v>1017416.665</c:v>
                </c:pt>
                <c:pt idx="40">
                  <c:v>1125000</c:v>
                </c:pt>
                <c:pt idx="41">
                  <c:v>1200000</c:v>
                </c:pt>
                <c:pt idx="42">
                  <c:v>1275000</c:v>
                </c:pt>
              </c:numCache>
            </c:numRef>
          </c:val>
          <c:extLst>
            <c:ext xmlns:c16="http://schemas.microsoft.com/office/drawing/2014/chart" uri="{C3380CC4-5D6E-409C-BE32-E72D297353CC}">
              <c16:uniqueId val="{00000002-698B-4D0E-A5CE-1875BE4A94E3}"/>
            </c:ext>
          </c:extLst>
        </c:ser>
        <c:dLbls>
          <c:showLegendKey val="0"/>
          <c:showVal val="0"/>
          <c:showCatName val="0"/>
          <c:showSerName val="0"/>
          <c:showPercent val="0"/>
          <c:showBubbleSize val="0"/>
        </c:dLbls>
        <c:gapWidth val="182"/>
        <c:axId val="1206596608"/>
        <c:axId val="1206599008"/>
      </c:barChart>
      <c:catAx>
        <c:axId val="1206596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206599008"/>
        <c:crosses val="autoZero"/>
        <c:auto val="1"/>
        <c:lblAlgn val="ctr"/>
        <c:lblOffset val="100"/>
        <c:noMultiLvlLbl val="0"/>
      </c:catAx>
      <c:valAx>
        <c:axId val="1206599008"/>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206596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514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[MovieRevenueDashboard_2023.xlsx]Pivot Table!PivotTable25</c:name>
    <c:fmtId val="5"/>
  </c:pivotSource>
  <c:chart>
    <c:title>
      <c:tx>
        <c:rich>
          <a:bodyPr rot="0" spcFirstLastPara="1" vertOverflow="ellipsis" vert="horz" wrap="square" anchor="ctr" anchorCtr="1"/>
          <a:lstStyle/>
          <a:p>
            <a:pPr>
              <a:defRPr sz="1400" b="0" i="0" u="none" strike="noStrike" kern="1200" spc="0" baseline="0">
                <a:solidFill>
                  <a:srgbClr val="FFD460"/>
                </a:solidFill>
                <a:latin typeface="+mn-lt"/>
                <a:ea typeface="+mn-ea"/>
                <a:cs typeface="+mn-cs"/>
              </a:defRPr>
            </a:pPr>
            <a:r>
              <a:rPr lang="en-US">
                <a:solidFill>
                  <a:srgbClr val="FFD460"/>
                </a:solidFill>
                <a:latin typeface="Abadi" panose="020B0604020104020204" pitchFamily="34" charset="0"/>
              </a:rPr>
              <a:t>Average</a:t>
            </a:r>
            <a:r>
              <a:rPr lang="en-US" baseline="0">
                <a:solidFill>
                  <a:srgbClr val="FFD460"/>
                </a:solidFill>
                <a:latin typeface="Abadi" panose="020B0604020104020204" pitchFamily="34" charset="0"/>
              </a:rPr>
              <a:t> Revenue per Genre</a:t>
            </a:r>
            <a:endParaRPr lang="en-US">
              <a:solidFill>
                <a:srgbClr val="FFD46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D460"/>
              </a:solidFill>
              <a:latin typeface="+mn-lt"/>
              <a:ea typeface="+mn-ea"/>
              <a:cs typeface="+mn-cs"/>
            </a:defRPr>
          </a:pPr>
          <a:endParaRPr lang="en-US"/>
        </a:p>
      </c:txPr>
    </c:title>
    <c:autoTitleDeleted val="0"/>
    <c:pivotFmts>
      <c:pivotFmt>
        <c:idx val="0"/>
        <c:spPr>
          <a:solidFill>
            <a:srgbClr val="FEFFD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EFFD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0E3CA"/>
          </a:solidFill>
          <a:ln w="12700">
            <a:solidFill>
              <a:srgbClr val="FFD460"/>
            </a:solidFill>
            <a:prstDash val="sys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4F9F5"/>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41447944007"/>
          <c:y val="0.17171296296296296"/>
          <c:w val="0.76547440944881895"/>
          <c:h val="0.77736111111111106"/>
        </c:manualLayout>
      </c:layout>
      <c:barChart>
        <c:barDir val="bar"/>
        <c:grouping val="clustered"/>
        <c:varyColors val="0"/>
        <c:ser>
          <c:idx val="0"/>
          <c:order val="0"/>
          <c:tx>
            <c:strRef>
              <c:f>'Pivot Table'!$Z$2</c:f>
              <c:strCache>
                <c:ptCount val="1"/>
                <c:pt idx="0">
                  <c:v>Total</c:v>
                </c:pt>
              </c:strCache>
            </c:strRef>
          </c:tx>
          <c:spPr>
            <a:solidFill>
              <a:srgbClr val="30E3CA"/>
            </a:solidFill>
            <a:ln w="12700">
              <a:solidFill>
                <a:srgbClr val="FFD460"/>
              </a:solidFill>
              <a:prstDash val="sysDash"/>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4F9F5"/>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Table'!$Y$3:$Y$19</c:f>
              <c:strCache>
                <c:ptCount val="16"/>
                <c:pt idx="0">
                  <c:v>(blank)</c:v>
                </c:pt>
                <c:pt idx="1">
                  <c:v>Sport</c:v>
                </c:pt>
                <c:pt idx="2">
                  <c:v>Mystery</c:v>
                </c:pt>
                <c:pt idx="3">
                  <c:v>Family</c:v>
                </c:pt>
                <c:pt idx="4">
                  <c:v>Comedy</c:v>
                </c:pt>
                <c:pt idx="5">
                  <c:v>Animation</c:v>
                </c:pt>
                <c:pt idx="6">
                  <c:v>Horror</c:v>
                </c:pt>
                <c:pt idx="7">
                  <c:v>Adventure</c:v>
                </c:pt>
                <c:pt idx="8">
                  <c:v>Western</c:v>
                </c:pt>
                <c:pt idx="9">
                  <c:v>Sci-Fi</c:v>
                </c:pt>
                <c:pt idx="10">
                  <c:v>Romance</c:v>
                </c:pt>
                <c:pt idx="11">
                  <c:v>Thriller</c:v>
                </c:pt>
                <c:pt idx="12">
                  <c:v>Action</c:v>
                </c:pt>
                <c:pt idx="13">
                  <c:v>Drama</c:v>
                </c:pt>
                <c:pt idx="14">
                  <c:v>Musical</c:v>
                </c:pt>
                <c:pt idx="15">
                  <c:v>Fantasy</c:v>
                </c:pt>
              </c:strCache>
            </c:strRef>
          </c:cat>
          <c:val>
            <c:numRef>
              <c:f>'Pivot Table'!$Z$3:$Z$19</c:f>
              <c:numCache>
                <c:formatCode>_-[$$-409]* #,##0_ ;_-[$$-409]* \-#,##0\ ;_-[$$-409]* "-"??_ ;_-@_ </c:formatCode>
                <c:ptCount val="16"/>
                <c:pt idx="1">
                  <c:v>1975</c:v>
                </c:pt>
                <c:pt idx="2">
                  <c:v>3158.335</c:v>
                </c:pt>
                <c:pt idx="3">
                  <c:v>4200</c:v>
                </c:pt>
                <c:pt idx="4">
                  <c:v>91583.33</c:v>
                </c:pt>
                <c:pt idx="5">
                  <c:v>99333.33</c:v>
                </c:pt>
                <c:pt idx="6">
                  <c:v>99954.167499999996</c:v>
                </c:pt>
                <c:pt idx="7">
                  <c:v>207896.25299999994</c:v>
                </c:pt>
                <c:pt idx="8">
                  <c:v>243050</c:v>
                </c:pt>
                <c:pt idx="9">
                  <c:v>258468.33200000002</c:v>
                </c:pt>
                <c:pt idx="10">
                  <c:v>282562.5</c:v>
                </c:pt>
                <c:pt idx="11">
                  <c:v>343737.5</c:v>
                </c:pt>
                <c:pt idx="12">
                  <c:v>454818.22875000001</c:v>
                </c:pt>
                <c:pt idx="13">
                  <c:v>532500</c:v>
                </c:pt>
                <c:pt idx="14">
                  <c:v>600000</c:v>
                </c:pt>
                <c:pt idx="15">
                  <c:v>762916.66500000004</c:v>
                </c:pt>
              </c:numCache>
            </c:numRef>
          </c:val>
          <c:extLst>
            <c:ext xmlns:c16="http://schemas.microsoft.com/office/drawing/2014/chart" uri="{C3380CC4-5D6E-409C-BE32-E72D297353CC}">
              <c16:uniqueId val="{00000000-2CF8-409B-B7BC-196819A5A4EA}"/>
            </c:ext>
          </c:extLst>
        </c:ser>
        <c:dLbls>
          <c:showLegendKey val="0"/>
          <c:showVal val="0"/>
          <c:showCatName val="0"/>
          <c:showSerName val="0"/>
          <c:showPercent val="0"/>
          <c:showBubbleSize val="0"/>
        </c:dLbls>
        <c:gapWidth val="182"/>
        <c:axId val="1206598048"/>
        <c:axId val="1206601888"/>
      </c:barChart>
      <c:catAx>
        <c:axId val="1206598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206601888"/>
        <c:crosses val="autoZero"/>
        <c:auto val="1"/>
        <c:lblAlgn val="ctr"/>
        <c:lblOffset val="100"/>
        <c:noMultiLvlLbl val="0"/>
      </c:catAx>
      <c:valAx>
        <c:axId val="1206601888"/>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20659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514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[MovieRevenueDashboard_2023.xlsx]Pivot Table!PivotTable26</c:name>
    <c:fmtId val="11"/>
  </c:pivotSource>
  <c:chart>
    <c:title>
      <c:tx>
        <c:rich>
          <a:bodyPr rot="0" spcFirstLastPara="1" vertOverflow="ellipsis" vert="horz" wrap="square" anchor="ctr" anchorCtr="1"/>
          <a:lstStyle/>
          <a:p>
            <a:pPr algn="ctr">
              <a:defRPr sz="1400" b="0" i="0" u="none" strike="noStrike" kern="1200" spc="0" baseline="0">
                <a:solidFill>
                  <a:schemeClr val="bg1">
                    <a:lumMod val="95000"/>
                  </a:schemeClr>
                </a:solidFill>
                <a:latin typeface="Abadi" panose="020B0604020104020204" pitchFamily="34" charset="0"/>
                <a:ea typeface="+mn-ea"/>
                <a:cs typeface="+mn-cs"/>
              </a:defRPr>
            </a:pPr>
            <a:r>
              <a:rPr lang="en-GB">
                <a:solidFill>
                  <a:schemeClr val="bg1">
                    <a:lumMod val="95000"/>
                  </a:schemeClr>
                </a:solidFill>
                <a:latin typeface="Abadi" panose="020B0604020104020204" pitchFamily="34" charset="0"/>
              </a:rPr>
              <a:t>Movies</a:t>
            </a:r>
            <a:r>
              <a:rPr lang="en-GB" baseline="0">
                <a:solidFill>
                  <a:schemeClr val="bg1">
                    <a:lumMod val="95000"/>
                  </a:schemeClr>
                </a:solidFill>
                <a:latin typeface="Abadi" panose="020B0604020104020204" pitchFamily="34" charset="0"/>
              </a:rPr>
              <a:t> Average &amp; Total Revenue</a:t>
            </a:r>
            <a:endParaRPr lang="en-GB">
              <a:solidFill>
                <a:schemeClr val="bg1">
                  <a:lumMod val="95000"/>
                </a:schemeClr>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bg1">
                  <a:lumMod val="95000"/>
                </a:schemeClr>
              </a:solidFill>
              <a:latin typeface="Abadi" panose="020B0604020104020204" pitchFamily="34" charset="0"/>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0E3CA"/>
          </a:solidFill>
          <a:ln w="12700">
            <a:solidFill>
              <a:srgbClr val="FFD460"/>
            </a:solidFill>
            <a:prstDash val="sysDash"/>
          </a:ln>
          <a:effectLst/>
        </c:spPr>
        <c:marker>
          <c:symbol val="none"/>
        </c:marker>
        <c:dLbl>
          <c:idx val="0"/>
          <c:spPr>
            <a:noFill/>
            <a:ln>
              <a:noFill/>
            </a:ln>
            <a:effectLst/>
          </c:spPr>
          <c:txPr>
            <a:bodyPr rot="0" spcFirstLastPara="1" vertOverflow="clip" horzOverflow="clip" vert="horz" wrap="square" lIns="0" tIns="0" rIns="0" bIns="0" anchor="ctr" anchorCtr="0">
              <a:spAutoFit/>
            </a:bodyPr>
            <a:lstStyle/>
            <a:p>
              <a:pPr>
                <a:defRPr sz="600" b="0" i="0" u="none" strike="noStrike" kern="1200" baseline="0">
                  <a:solidFill>
                    <a:srgbClr val="30E3CA"/>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rgbClr val="FFD460"/>
          </a:solidFill>
          <a:ln w="12700">
            <a:solidFill>
              <a:srgbClr val="30E3CA"/>
            </a:solidFill>
            <a:prstDash val="sysDash"/>
          </a:ln>
          <a:effectLst/>
        </c:spPr>
        <c:marker>
          <c:symbol val="none"/>
        </c:marker>
        <c:dLbl>
          <c:idx val="0"/>
          <c:spPr>
            <a:noFill/>
            <a:ln>
              <a:noFill/>
            </a:ln>
            <a:effectLst/>
          </c:spPr>
          <c:txPr>
            <a:bodyPr rot="0" spcFirstLastPara="1" vertOverflow="overflow" horzOverflow="overflow" vert="horz" wrap="square" lIns="0" tIns="0" rIns="0" bIns="0" anchor="ctr" anchorCtr="0">
              <a:spAutoFit/>
            </a:bodyPr>
            <a:lstStyle/>
            <a:p>
              <a:pPr>
                <a:defRPr sz="600" b="0" i="0" u="none" strike="noStrike" kern="1200" baseline="0">
                  <a:solidFill>
                    <a:srgbClr val="FFD4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rgbClr val="30E3CA"/>
          </a:solidFill>
          <a:ln w="12700">
            <a:solidFill>
              <a:srgbClr val="FFD460"/>
            </a:solidFill>
            <a:prstDash val="sysDash"/>
          </a:ln>
          <a:effectLst/>
        </c:spPr>
      </c:pivotFmt>
      <c:pivotFmt>
        <c:idx val="7"/>
        <c:spPr>
          <a:solidFill>
            <a:srgbClr val="FFD460"/>
          </a:solidFill>
          <a:ln w="12700">
            <a:solidFill>
              <a:srgbClr val="30E3CA"/>
            </a:solidFill>
            <a:prstDash val="sysDash"/>
          </a:ln>
          <a:effectLst/>
        </c:spPr>
        <c:dLbl>
          <c:idx val="0"/>
          <c:layout>
            <c:manualLayout>
              <c:x val="-5.3120849933599914E-3"/>
              <c:y val="0"/>
            </c:manualLayout>
          </c:layout>
          <c:spPr>
            <a:noFill/>
            <a:ln>
              <a:noFill/>
            </a:ln>
            <a:effectLst/>
          </c:spPr>
          <c:txPr>
            <a:bodyPr rot="0" spcFirstLastPara="1" vertOverflow="overflow" horzOverflow="overflow" vert="horz" wrap="square" lIns="0" tIns="0" rIns="0" bIns="0" anchor="ctr" anchorCtr="0">
              <a:spAutoFit/>
            </a:bodyPr>
            <a:lstStyle/>
            <a:p>
              <a:pPr>
                <a:defRPr sz="600" b="0" i="0" u="none" strike="noStrike" kern="1200" baseline="0">
                  <a:solidFill>
                    <a:srgbClr val="FFD4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rgbClr val="FFD460"/>
          </a:solidFill>
          <a:ln w="12700">
            <a:solidFill>
              <a:srgbClr val="30E3CA"/>
            </a:solidFill>
            <a:prstDash val="sysDash"/>
          </a:ln>
          <a:effectLst/>
        </c:spPr>
        <c:dLbl>
          <c:idx val="0"/>
          <c:spPr>
            <a:noFill/>
            <a:ln>
              <a:noFill/>
            </a:ln>
            <a:effectLst/>
          </c:spPr>
          <c:txPr>
            <a:bodyPr rot="0" spcFirstLastPara="1" vertOverflow="overflow" horzOverflow="overflow" vert="horz" wrap="square" lIns="0" tIns="0" rIns="0" bIns="0" anchor="ctr" anchorCtr="0">
              <a:spAutoFit/>
            </a:bodyPr>
            <a:lstStyle/>
            <a:p>
              <a:pPr>
                <a:defRPr sz="600" b="0" i="0" u="none" strike="noStrike" kern="1200" baseline="0">
                  <a:solidFill>
                    <a:srgbClr val="FFD4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rgbClr val="FFD460"/>
          </a:solidFill>
          <a:ln w="12700">
            <a:solidFill>
              <a:srgbClr val="30E3CA"/>
            </a:solidFill>
            <a:prstDash val="sysDash"/>
          </a:ln>
          <a:effectLst/>
        </c:spPr>
      </c:pivotFmt>
      <c:pivotFmt>
        <c:idx val="10"/>
        <c:spPr>
          <a:solidFill>
            <a:srgbClr val="FFD460"/>
          </a:solidFill>
          <a:ln w="12700">
            <a:solidFill>
              <a:srgbClr val="30E3CA"/>
            </a:solidFill>
            <a:prstDash val="sysDash"/>
          </a:ln>
          <a:effectLst/>
        </c:spPr>
      </c:pivotFmt>
      <c:pivotFmt>
        <c:idx val="11"/>
        <c:spPr>
          <a:solidFill>
            <a:srgbClr val="FFD460"/>
          </a:solidFill>
          <a:ln w="12700">
            <a:solidFill>
              <a:srgbClr val="30E3CA"/>
            </a:solidFill>
            <a:prstDash val="sysDash"/>
          </a:ln>
          <a:effectLst/>
        </c:spPr>
      </c:pivotFmt>
      <c:pivotFmt>
        <c:idx val="12"/>
        <c:spPr>
          <a:solidFill>
            <a:srgbClr val="FFD460"/>
          </a:solidFill>
          <a:ln w="12700">
            <a:solidFill>
              <a:srgbClr val="30E3CA"/>
            </a:solidFill>
            <a:prstDash val="sysDash"/>
          </a:ln>
          <a:effectLst/>
        </c:spPr>
      </c:pivotFmt>
      <c:pivotFmt>
        <c:idx val="13"/>
        <c:spPr>
          <a:solidFill>
            <a:srgbClr val="FFD460"/>
          </a:solidFill>
          <a:ln w="12700">
            <a:solidFill>
              <a:srgbClr val="30E3CA"/>
            </a:solidFill>
            <a:prstDash val="sysDash"/>
          </a:ln>
          <a:effectLst/>
        </c:spPr>
      </c:pivotFmt>
      <c:pivotFmt>
        <c:idx val="14"/>
        <c:spPr>
          <a:solidFill>
            <a:srgbClr val="FFD460"/>
          </a:solidFill>
          <a:ln w="12700">
            <a:solidFill>
              <a:srgbClr val="30E3CA"/>
            </a:solidFill>
            <a:prstDash val="sysDash"/>
          </a:ln>
          <a:effectLst/>
        </c:spPr>
      </c:pivotFmt>
      <c:pivotFmt>
        <c:idx val="15"/>
        <c:spPr>
          <a:solidFill>
            <a:srgbClr val="FFD460"/>
          </a:solidFill>
          <a:ln w="12700">
            <a:solidFill>
              <a:srgbClr val="30E3CA"/>
            </a:solidFill>
            <a:prstDash val="sysDash"/>
          </a:ln>
          <a:effectLst/>
        </c:spPr>
      </c:pivotFmt>
      <c:pivotFmt>
        <c:idx val="16"/>
        <c:spPr>
          <a:solidFill>
            <a:srgbClr val="FFD460"/>
          </a:solidFill>
          <a:ln w="12700">
            <a:solidFill>
              <a:srgbClr val="30E3CA"/>
            </a:solidFill>
            <a:prstDash val="sysDash"/>
          </a:ln>
          <a:effectLst/>
        </c:spPr>
      </c:pivotFmt>
      <c:pivotFmt>
        <c:idx val="17"/>
        <c:spPr>
          <a:solidFill>
            <a:srgbClr val="FFD460"/>
          </a:solidFill>
          <a:ln w="12700">
            <a:solidFill>
              <a:srgbClr val="30E3CA"/>
            </a:solidFill>
            <a:prstDash val="sysDash"/>
          </a:ln>
          <a:effectLst/>
        </c:spPr>
      </c:pivotFmt>
      <c:pivotFmt>
        <c:idx val="18"/>
        <c:spPr>
          <a:solidFill>
            <a:srgbClr val="FFD460"/>
          </a:solidFill>
          <a:ln w="12700">
            <a:solidFill>
              <a:srgbClr val="30E3CA"/>
            </a:solidFill>
            <a:prstDash val="sysDash"/>
          </a:ln>
          <a:effectLst/>
        </c:spPr>
      </c:pivotFmt>
      <c:pivotFmt>
        <c:idx val="19"/>
        <c:spPr>
          <a:solidFill>
            <a:srgbClr val="FFD460"/>
          </a:solidFill>
          <a:ln w="12700">
            <a:solidFill>
              <a:srgbClr val="30E3CA"/>
            </a:solidFill>
            <a:prstDash val="sysDash"/>
          </a:ln>
          <a:effectLst/>
        </c:spPr>
      </c:pivotFmt>
      <c:pivotFmt>
        <c:idx val="20"/>
        <c:spPr>
          <a:solidFill>
            <a:srgbClr val="FFD460"/>
          </a:solidFill>
          <a:ln w="12700">
            <a:solidFill>
              <a:srgbClr val="30E3CA"/>
            </a:solidFill>
            <a:prstDash val="sysDash"/>
          </a:ln>
          <a:effectLst/>
        </c:spPr>
      </c:pivotFmt>
      <c:pivotFmt>
        <c:idx val="21"/>
        <c:spPr>
          <a:solidFill>
            <a:srgbClr val="FFD460"/>
          </a:solidFill>
          <a:ln w="12700">
            <a:solidFill>
              <a:srgbClr val="30E3CA"/>
            </a:solidFill>
            <a:prstDash val="sysDash"/>
          </a:ln>
          <a:effectLst/>
        </c:spPr>
      </c:pivotFmt>
      <c:pivotFmt>
        <c:idx val="22"/>
        <c:spPr>
          <a:solidFill>
            <a:srgbClr val="FFD460"/>
          </a:solidFill>
          <a:ln w="12700">
            <a:solidFill>
              <a:srgbClr val="30E3CA"/>
            </a:solidFill>
            <a:prstDash val="sysDash"/>
          </a:ln>
          <a:effectLst/>
        </c:spPr>
      </c:pivotFmt>
      <c:pivotFmt>
        <c:idx val="23"/>
        <c:spPr>
          <a:solidFill>
            <a:srgbClr val="FFD460"/>
          </a:solidFill>
          <a:ln w="12700">
            <a:solidFill>
              <a:srgbClr val="30E3CA"/>
            </a:solidFill>
            <a:prstDash val="sysDash"/>
          </a:ln>
          <a:effectLst/>
        </c:spPr>
      </c:pivotFmt>
      <c:pivotFmt>
        <c:idx val="24"/>
        <c:spPr>
          <a:solidFill>
            <a:srgbClr val="FFD460"/>
          </a:solidFill>
          <a:ln w="12700">
            <a:solidFill>
              <a:srgbClr val="30E3CA"/>
            </a:solidFill>
            <a:prstDash val="sysDash"/>
          </a:ln>
          <a:effectLst/>
        </c:spPr>
      </c:pivotFmt>
      <c:pivotFmt>
        <c:idx val="25"/>
        <c:spPr>
          <a:solidFill>
            <a:srgbClr val="FFD460"/>
          </a:solidFill>
          <a:ln w="12700">
            <a:solidFill>
              <a:srgbClr val="30E3CA"/>
            </a:solidFill>
            <a:prstDash val="sysDash"/>
          </a:ln>
          <a:effectLst/>
        </c:spPr>
      </c:pivotFmt>
      <c:pivotFmt>
        <c:idx val="26"/>
        <c:spPr>
          <a:solidFill>
            <a:srgbClr val="FFD460"/>
          </a:solidFill>
          <a:ln w="12700">
            <a:solidFill>
              <a:srgbClr val="30E3CA"/>
            </a:solidFill>
            <a:prstDash val="sysDash"/>
          </a:ln>
          <a:effectLst/>
        </c:spPr>
      </c:pivotFmt>
      <c:pivotFmt>
        <c:idx val="27"/>
        <c:spPr>
          <a:solidFill>
            <a:srgbClr val="FFD460"/>
          </a:solidFill>
          <a:ln w="12700">
            <a:solidFill>
              <a:srgbClr val="30E3CA"/>
            </a:solidFill>
            <a:prstDash val="sysDash"/>
          </a:ln>
          <a:effectLst/>
        </c:spPr>
      </c:pivotFmt>
      <c:pivotFmt>
        <c:idx val="28"/>
        <c:spPr>
          <a:solidFill>
            <a:srgbClr val="FFD460"/>
          </a:solidFill>
          <a:ln w="12700">
            <a:solidFill>
              <a:srgbClr val="30E3CA"/>
            </a:solidFill>
            <a:prstDash val="sysDash"/>
          </a:ln>
          <a:effectLst/>
        </c:spPr>
      </c:pivotFmt>
      <c:pivotFmt>
        <c:idx val="29"/>
        <c:spPr>
          <a:solidFill>
            <a:srgbClr val="FFD460"/>
          </a:solidFill>
          <a:ln w="12700">
            <a:solidFill>
              <a:srgbClr val="30E3CA"/>
            </a:solidFill>
            <a:prstDash val="sysDash"/>
          </a:ln>
          <a:effectLst/>
        </c:spPr>
      </c:pivotFmt>
      <c:pivotFmt>
        <c:idx val="30"/>
        <c:spPr>
          <a:solidFill>
            <a:srgbClr val="FFD460"/>
          </a:solidFill>
          <a:ln w="12700">
            <a:solidFill>
              <a:srgbClr val="30E3CA"/>
            </a:solidFill>
            <a:prstDash val="sysDash"/>
          </a:ln>
          <a:effectLst/>
        </c:spPr>
      </c:pivotFmt>
      <c:pivotFmt>
        <c:idx val="31"/>
        <c:spPr>
          <a:solidFill>
            <a:srgbClr val="FFD460"/>
          </a:solidFill>
          <a:ln w="12700">
            <a:solidFill>
              <a:srgbClr val="30E3CA"/>
            </a:solidFill>
            <a:prstDash val="sysDash"/>
          </a:ln>
          <a:effectLst/>
        </c:spPr>
      </c:pivotFmt>
      <c:pivotFmt>
        <c:idx val="32"/>
        <c:spPr>
          <a:solidFill>
            <a:srgbClr val="FFD460"/>
          </a:solidFill>
          <a:ln w="12700">
            <a:solidFill>
              <a:srgbClr val="30E3CA"/>
            </a:solidFill>
            <a:prstDash val="sysDash"/>
          </a:ln>
          <a:effectLst/>
        </c:spPr>
      </c:pivotFmt>
      <c:pivotFmt>
        <c:idx val="33"/>
        <c:spPr>
          <a:solidFill>
            <a:srgbClr val="FFD460"/>
          </a:solidFill>
          <a:ln w="12700">
            <a:solidFill>
              <a:srgbClr val="30E3CA"/>
            </a:solidFill>
            <a:prstDash val="sysDash"/>
          </a:ln>
          <a:effectLst/>
        </c:spPr>
      </c:pivotFmt>
      <c:pivotFmt>
        <c:idx val="34"/>
        <c:spPr>
          <a:solidFill>
            <a:srgbClr val="FFD460"/>
          </a:solidFill>
          <a:ln w="12700">
            <a:solidFill>
              <a:srgbClr val="30E3CA"/>
            </a:solidFill>
            <a:prstDash val="sysDash"/>
          </a:ln>
          <a:effectLst/>
        </c:spPr>
      </c:pivotFmt>
      <c:pivotFmt>
        <c:idx val="35"/>
        <c:spPr>
          <a:solidFill>
            <a:srgbClr val="FFD460"/>
          </a:solidFill>
          <a:ln w="12700">
            <a:solidFill>
              <a:srgbClr val="30E3CA"/>
            </a:solidFill>
            <a:prstDash val="sysDash"/>
          </a:ln>
          <a:effectLst/>
        </c:spPr>
      </c:pivotFmt>
      <c:pivotFmt>
        <c:idx val="36"/>
        <c:spPr>
          <a:solidFill>
            <a:srgbClr val="FFD460"/>
          </a:solidFill>
          <a:ln w="12700">
            <a:solidFill>
              <a:srgbClr val="30E3CA"/>
            </a:solidFill>
            <a:prstDash val="sysDash"/>
          </a:ln>
          <a:effectLst/>
        </c:spPr>
      </c:pivotFmt>
    </c:pivotFmts>
    <c:plotArea>
      <c:layout>
        <c:manualLayout>
          <c:layoutTarget val="inner"/>
          <c:xMode val="edge"/>
          <c:yMode val="edge"/>
          <c:x val="0.23796819470216793"/>
          <c:y val="7.1440843763876244E-2"/>
          <c:w val="0.7620318052978321"/>
          <c:h val="0.86820069283821921"/>
        </c:manualLayout>
      </c:layout>
      <c:barChart>
        <c:barDir val="bar"/>
        <c:grouping val="clustered"/>
        <c:varyColors val="0"/>
        <c:ser>
          <c:idx val="0"/>
          <c:order val="0"/>
          <c:tx>
            <c:strRef>
              <c:f>'Pivot Table'!$AC$2</c:f>
              <c:strCache>
                <c:ptCount val="1"/>
                <c:pt idx="0">
                  <c:v>Average of Average</c:v>
                </c:pt>
              </c:strCache>
            </c:strRef>
          </c:tx>
          <c:spPr>
            <a:solidFill>
              <a:srgbClr val="30E3CA"/>
            </a:solidFill>
            <a:ln w="12700">
              <a:solidFill>
                <a:srgbClr val="FFD460"/>
              </a:solidFill>
              <a:prstDash val="sysDash"/>
            </a:ln>
            <a:effectLst/>
          </c:spPr>
          <c:invertIfNegative val="0"/>
          <c:dLbls>
            <c:spPr>
              <a:noFill/>
              <a:ln>
                <a:noFill/>
              </a:ln>
              <a:effectLst/>
            </c:spPr>
            <c:txPr>
              <a:bodyPr rot="0" spcFirstLastPara="1" vertOverflow="clip" horzOverflow="clip" vert="horz" wrap="square" lIns="0" tIns="0" rIns="0" bIns="0" anchor="ctr" anchorCtr="0">
                <a:spAutoFit/>
              </a:bodyPr>
              <a:lstStyle/>
              <a:p>
                <a:pPr>
                  <a:defRPr sz="600" b="0" i="0" u="none" strike="noStrike" kern="1200" baseline="0">
                    <a:solidFill>
                      <a:srgbClr val="30E3CA"/>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Table'!$AB$3:$AB$51</c:f>
              <c:strCache>
                <c:ptCount val="48"/>
                <c:pt idx="0">
                  <c:v>(blank)</c:v>
                </c:pt>
                <c:pt idx="1">
                  <c:v>Ironclad Resolve</c:v>
                </c:pt>
                <c:pt idx="2">
                  <c:v>Whispering Pines</c:v>
                </c:pt>
                <c:pt idx="3">
                  <c:v>Astral Journey</c:v>
                </c:pt>
                <c:pt idx="4">
                  <c:v>Crimson Horizon</c:v>
                </c:pt>
                <c:pt idx="5">
                  <c:v>Silent Guardians</c:v>
                </c:pt>
                <c:pt idx="6">
                  <c:v>The Obsidian Mirror</c:v>
                </c:pt>
                <c:pt idx="7">
                  <c:v>Howling at the Moon</c:v>
                </c:pt>
                <c:pt idx="8">
                  <c:v>Starlight Serenade</c:v>
                </c:pt>
                <c:pt idx="9">
                  <c:v>Howling Wind</c:v>
                </c:pt>
                <c:pt idx="10">
                  <c:v>Iron Will</c:v>
                </c:pt>
                <c:pt idx="11">
                  <c:v>Starlight Dreams</c:v>
                </c:pt>
                <c:pt idx="12">
                  <c:v>Ironclad Heart</c:v>
                </c:pt>
                <c:pt idx="13">
                  <c:v>Silent Shadows</c:v>
                </c:pt>
                <c:pt idx="14">
                  <c:v>Crimson Rivers</c:v>
                </c:pt>
                <c:pt idx="15">
                  <c:v>Howling Abyss</c:v>
                </c:pt>
                <c:pt idx="16">
                  <c:v>Emerald Enigma</c:v>
                </c:pt>
                <c:pt idx="17">
                  <c:v>Emerald Isle</c:v>
                </c:pt>
                <c:pt idx="18">
                  <c:v>Emerald Dreams</c:v>
                </c:pt>
                <c:pt idx="19">
                  <c:v>Phantom's Lullaby</c:v>
                </c:pt>
                <c:pt idx="20">
                  <c:v>The Silent Peak</c:v>
                </c:pt>
                <c:pt idx="21">
                  <c:v>Silent Scream</c:v>
                </c:pt>
                <c:pt idx="22">
                  <c:v>Lunar Tides</c:v>
                </c:pt>
                <c:pt idx="23">
                  <c:v>Digital Dreamscape</c:v>
                </c:pt>
                <c:pt idx="24">
                  <c:v>Shadows of the Forgotten</c:v>
                </c:pt>
                <c:pt idx="25">
                  <c:v>Dimensional Shift</c:v>
                </c:pt>
                <c:pt idx="26">
                  <c:v>Starlight Sonata</c:v>
                </c:pt>
                <c:pt idx="27">
                  <c:v>Velvet Twilight</c:v>
                </c:pt>
                <c:pt idx="28">
                  <c:v>Golden Age</c:v>
                </c:pt>
                <c:pt idx="29">
                  <c:v>The Iron Giant</c:v>
                </c:pt>
                <c:pt idx="30">
                  <c:v>Galactic Explorers</c:v>
                </c:pt>
                <c:pt idx="31">
                  <c:v>Beneath the Surface</c:v>
                </c:pt>
                <c:pt idx="32">
                  <c:v>Starlight Waltz</c:v>
                </c:pt>
                <c:pt idx="33">
                  <c:v>Whispers of Eternity</c:v>
                </c:pt>
                <c:pt idx="34">
                  <c:v>Crimson Peak</c:v>
                </c:pt>
                <c:pt idx="35">
                  <c:v>Shadows of Destiny</c:v>
                </c:pt>
                <c:pt idx="36">
                  <c:v>Savage Frontier</c:v>
                </c:pt>
                <c:pt idx="37">
                  <c:v>Scarlet Symphony</c:v>
                </c:pt>
                <c:pt idx="38">
                  <c:v>Whispers in the Wind</c:v>
                </c:pt>
                <c:pt idx="39">
                  <c:v>Eternal Echoes</c:v>
                </c:pt>
                <c:pt idx="40">
                  <c:v>Ocean's Fury</c:v>
                </c:pt>
                <c:pt idx="41">
                  <c:v>Midnight Bloom</c:v>
                </c:pt>
                <c:pt idx="42">
                  <c:v>Crimson Tide II</c:v>
                </c:pt>
                <c:pt idx="43">
                  <c:v>The Crimson Tide</c:v>
                </c:pt>
                <c:pt idx="44">
                  <c:v>The Golden Compass</c:v>
                </c:pt>
                <c:pt idx="45">
                  <c:v>Celestial Fire</c:v>
                </c:pt>
                <c:pt idx="46">
                  <c:v>Ironclad Alliance</c:v>
                </c:pt>
                <c:pt idx="47">
                  <c:v>Echoes of Yesterday</c:v>
                </c:pt>
              </c:strCache>
            </c:strRef>
          </c:cat>
          <c:val>
            <c:numRef>
              <c:f>'Pivot Table'!$AC$3:$AC$51</c:f>
              <c:numCache>
                <c:formatCode>_-[$$-409]* #,##0_ ;_-[$$-409]* \-#,##0\ ;_-[$$-409]* "-"??_ ;_-@_ </c:formatCode>
                <c:ptCount val="48"/>
                <c:pt idx="1">
                  <c:v>1229.17</c:v>
                </c:pt>
                <c:pt idx="2">
                  <c:v>1500</c:v>
                </c:pt>
                <c:pt idx="3">
                  <c:v>1566.67</c:v>
                </c:pt>
                <c:pt idx="4">
                  <c:v>1566.67</c:v>
                </c:pt>
                <c:pt idx="5">
                  <c:v>1662.5</c:v>
                </c:pt>
                <c:pt idx="6">
                  <c:v>1666.67</c:v>
                </c:pt>
                <c:pt idx="7">
                  <c:v>1666.67</c:v>
                </c:pt>
                <c:pt idx="8">
                  <c:v>1766.67</c:v>
                </c:pt>
                <c:pt idx="9">
                  <c:v>1933.33</c:v>
                </c:pt>
                <c:pt idx="10">
                  <c:v>1975</c:v>
                </c:pt>
                <c:pt idx="11">
                  <c:v>2050</c:v>
                </c:pt>
                <c:pt idx="12">
                  <c:v>2166.67</c:v>
                </c:pt>
                <c:pt idx="13">
                  <c:v>2466.67</c:v>
                </c:pt>
                <c:pt idx="14">
                  <c:v>3308.33</c:v>
                </c:pt>
                <c:pt idx="15">
                  <c:v>3433.33</c:v>
                </c:pt>
                <c:pt idx="16">
                  <c:v>3850</c:v>
                </c:pt>
                <c:pt idx="17">
                  <c:v>4200</c:v>
                </c:pt>
                <c:pt idx="18">
                  <c:v>4716.67</c:v>
                </c:pt>
                <c:pt idx="19">
                  <c:v>9716.67</c:v>
                </c:pt>
                <c:pt idx="20">
                  <c:v>14250</c:v>
                </c:pt>
                <c:pt idx="21">
                  <c:v>15000</c:v>
                </c:pt>
                <c:pt idx="22">
                  <c:v>15208.33</c:v>
                </c:pt>
                <c:pt idx="23">
                  <c:v>26583.33</c:v>
                </c:pt>
                <c:pt idx="24">
                  <c:v>42916.67</c:v>
                </c:pt>
                <c:pt idx="25">
                  <c:v>48500</c:v>
                </c:pt>
                <c:pt idx="26">
                  <c:v>72833.33</c:v>
                </c:pt>
                <c:pt idx="27">
                  <c:v>82416.67</c:v>
                </c:pt>
                <c:pt idx="28">
                  <c:v>91583.33</c:v>
                </c:pt>
                <c:pt idx="29">
                  <c:v>99333.33</c:v>
                </c:pt>
                <c:pt idx="30">
                  <c:v>123333.33</c:v>
                </c:pt>
                <c:pt idx="31">
                  <c:v>188333.33</c:v>
                </c:pt>
                <c:pt idx="32">
                  <c:v>222500</c:v>
                </c:pt>
                <c:pt idx="33">
                  <c:v>298333.33</c:v>
                </c:pt>
                <c:pt idx="34">
                  <c:v>371666.67</c:v>
                </c:pt>
                <c:pt idx="35">
                  <c:v>400833.33</c:v>
                </c:pt>
                <c:pt idx="36">
                  <c:v>484166.67</c:v>
                </c:pt>
                <c:pt idx="37">
                  <c:v>600000</c:v>
                </c:pt>
                <c:pt idx="38">
                  <c:v>629166.67000000004</c:v>
                </c:pt>
                <c:pt idx="39">
                  <c:v>670000</c:v>
                </c:pt>
                <c:pt idx="40">
                  <c:v>684166.67</c:v>
                </c:pt>
                <c:pt idx="41">
                  <c:v>752500</c:v>
                </c:pt>
                <c:pt idx="42">
                  <c:v>916666.67</c:v>
                </c:pt>
                <c:pt idx="43">
                  <c:v>1104166.67</c:v>
                </c:pt>
                <c:pt idx="44">
                  <c:v>1125000</c:v>
                </c:pt>
                <c:pt idx="45">
                  <c:v>1200000</c:v>
                </c:pt>
                <c:pt idx="46">
                  <c:v>1275000</c:v>
                </c:pt>
                <c:pt idx="47">
                  <c:v>2033333.33</c:v>
                </c:pt>
              </c:numCache>
            </c:numRef>
          </c:val>
          <c:extLst>
            <c:ext xmlns:c16="http://schemas.microsoft.com/office/drawing/2014/chart" uri="{C3380CC4-5D6E-409C-BE32-E72D297353CC}">
              <c16:uniqueId val="{00000000-0739-4646-B183-6D35347BCD9D}"/>
            </c:ext>
          </c:extLst>
        </c:ser>
        <c:ser>
          <c:idx val="1"/>
          <c:order val="1"/>
          <c:tx>
            <c:strRef>
              <c:f>'Pivot Table'!$AD$2</c:f>
              <c:strCache>
                <c:ptCount val="1"/>
                <c:pt idx="0">
                  <c:v>Sum of Totals</c:v>
                </c:pt>
              </c:strCache>
            </c:strRef>
          </c:tx>
          <c:spPr>
            <a:solidFill>
              <a:srgbClr val="FFD460"/>
            </a:solidFill>
            <a:ln w="12700">
              <a:solidFill>
                <a:srgbClr val="30E3CA"/>
              </a:solidFill>
              <a:prstDash val="sysDash"/>
            </a:ln>
            <a:effectLst/>
          </c:spPr>
          <c:invertIfNegative val="0"/>
          <c:dPt>
            <c:idx val="0"/>
            <c:invertIfNegative val="0"/>
            <c:bubble3D val="0"/>
            <c:spPr>
              <a:solidFill>
                <a:srgbClr val="FFD460"/>
              </a:solidFill>
              <a:ln w="12700">
                <a:solidFill>
                  <a:srgbClr val="30E3CA"/>
                </a:solidFill>
                <a:prstDash val="sysDash"/>
              </a:ln>
              <a:effectLst/>
            </c:spPr>
            <c:extLst>
              <c:ext xmlns:c16="http://schemas.microsoft.com/office/drawing/2014/chart" uri="{C3380CC4-5D6E-409C-BE32-E72D297353CC}">
                <c16:uniqueId val="{00000004-0739-4646-B183-6D35347BCD9D}"/>
              </c:ext>
            </c:extLst>
          </c:dPt>
          <c:dPt>
            <c:idx val="47"/>
            <c:invertIfNegative val="0"/>
            <c:bubble3D val="0"/>
            <c:spPr>
              <a:solidFill>
                <a:srgbClr val="FFD460"/>
              </a:solidFill>
              <a:ln w="12700">
                <a:solidFill>
                  <a:srgbClr val="30E3CA"/>
                </a:solidFill>
                <a:prstDash val="sysDash"/>
              </a:ln>
              <a:effectLst/>
            </c:spPr>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739-4646-B183-6D35347BCD9D}"/>
                </c:ext>
              </c:extLst>
            </c:dLbl>
            <c:dLbl>
              <c:idx val="47"/>
              <c:layout>
                <c:manualLayout>
                  <c:x val="-5.3120849933599914E-3"/>
                  <c:y val="0"/>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overflow" horzOverflow="overflow" vert="horz" wrap="square" lIns="0" tIns="0" rIns="0" bIns="0" anchor="ctr" anchorCtr="0">
                <a:spAutoFit/>
              </a:bodyPr>
              <a:lstStyle/>
              <a:p>
                <a:pPr>
                  <a:defRPr sz="600" b="0" i="0" u="none" strike="noStrike" kern="1200" baseline="0">
                    <a:solidFill>
                      <a:srgbClr val="FFD4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Table'!$AB$3:$AB$51</c:f>
              <c:strCache>
                <c:ptCount val="48"/>
                <c:pt idx="0">
                  <c:v>(blank)</c:v>
                </c:pt>
                <c:pt idx="1">
                  <c:v>Ironclad Resolve</c:v>
                </c:pt>
                <c:pt idx="2">
                  <c:v>Whispering Pines</c:v>
                </c:pt>
                <c:pt idx="3">
                  <c:v>Astral Journey</c:v>
                </c:pt>
                <c:pt idx="4">
                  <c:v>Crimson Horizon</c:v>
                </c:pt>
                <c:pt idx="5">
                  <c:v>Silent Guardians</c:v>
                </c:pt>
                <c:pt idx="6">
                  <c:v>The Obsidian Mirror</c:v>
                </c:pt>
                <c:pt idx="7">
                  <c:v>Howling at the Moon</c:v>
                </c:pt>
                <c:pt idx="8">
                  <c:v>Starlight Serenade</c:v>
                </c:pt>
                <c:pt idx="9">
                  <c:v>Howling Wind</c:v>
                </c:pt>
                <c:pt idx="10">
                  <c:v>Iron Will</c:v>
                </c:pt>
                <c:pt idx="11">
                  <c:v>Starlight Dreams</c:v>
                </c:pt>
                <c:pt idx="12">
                  <c:v>Ironclad Heart</c:v>
                </c:pt>
                <c:pt idx="13">
                  <c:v>Silent Shadows</c:v>
                </c:pt>
                <c:pt idx="14">
                  <c:v>Crimson Rivers</c:v>
                </c:pt>
                <c:pt idx="15">
                  <c:v>Howling Abyss</c:v>
                </c:pt>
                <c:pt idx="16">
                  <c:v>Emerald Enigma</c:v>
                </c:pt>
                <c:pt idx="17">
                  <c:v>Emerald Isle</c:v>
                </c:pt>
                <c:pt idx="18">
                  <c:v>Emerald Dreams</c:v>
                </c:pt>
                <c:pt idx="19">
                  <c:v>Phantom's Lullaby</c:v>
                </c:pt>
                <c:pt idx="20">
                  <c:v>The Silent Peak</c:v>
                </c:pt>
                <c:pt idx="21">
                  <c:v>Silent Scream</c:v>
                </c:pt>
                <c:pt idx="22">
                  <c:v>Lunar Tides</c:v>
                </c:pt>
                <c:pt idx="23">
                  <c:v>Digital Dreamscape</c:v>
                </c:pt>
                <c:pt idx="24">
                  <c:v>Shadows of the Forgotten</c:v>
                </c:pt>
                <c:pt idx="25">
                  <c:v>Dimensional Shift</c:v>
                </c:pt>
                <c:pt idx="26">
                  <c:v>Starlight Sonata</c:v>
                </c:pt>
                <c:pt idx="27">
                  <c:v>Velvet Twilight</c:v>
                </c:pt>
                <c:pt idx="28">
                  <c:v>Golden Age</c:v>
                </c:pt>
                <c:pt idx="29">
                  <c:v>The Iron Giant</c:v>
                </c:pt>
                <c:pt idx="30">
                  <c:v>Galactic Explorers</c:v>
                </c:pt>
                <c:pt idx="31">
                  <c:v>Beneath the Surface</c:v>
                </c:pt>
                <c:pt idx="32">
                  <c:v>Starlight Waltz</c:v>
                </c:pt>
                <c:pt idx="33">
                  <c:v>Whispers of Eternity</c:v>
                </c:pt>
                <c:pt idx="34">
                  <c:v>Crimson Peak</c:v>
                </c:pt>
                <c:pt idx="35">
                  <c:v>Shadows of Destiny</c:v>
                </c:pt>
                <c:pt idx="36">
                  <c:v>Savage Frontier</c:v>
                </c:pt>
                <c:pt idx="37">
                  <c:v>Scarlet Symphony</c:v>
                </c:pt>
                <c:pt idx="38">
                  <c:v>Whispers in the Wind</c:v>
                </c:pt>
                <c:pt idx="39">
                  <c:v>Eternal Echoes</c:v>
                </c:pt>
                <c:pt idx="40">
                  <c:v>Ocean's Fury</c:v>
                </c:pt>
                <c:pt idx="41">
                  <c:v>Midnight Bloom</c:v>
                </c:pt>
                <c:pt idx="42">
                  <c:v>Crimson Tide II</c:v>
                </c:pt>
                <c:pt idx="43">
                  <c:v>The Crimson Tide</c:v>
                </c:pt>
                <c:pt idx="44">
                  <c:v>The Golden Compass</c:v>
                </c:pt>
                <c:pt idx="45">
                  <c:v>Celestial Fire</c:v>
                </c:pt>
                <c:pt idx="46">
                  <c:v>Ironclad Alliance</c:v>
                </c:pt>
                <c:pt idx="47">
                  <c:v>Echoes of Yesterday</c:v>
                </c:pt>
              </c:strCache>
            </c:strRef>
          </c:cat>
          <c:val>
            <c:numRef>
              <c:f>'Pivot Table'!$AD$3:$AD$51</c:f>
              <c:numCache>
                <c:formatCode>_-[$$-409]* #,##0_ ;_-[$$-409]* \-#,##0\ ;_-[$$-409]* "-"??_ ;_-@_ </c:formatCode>
                <c:ptCount val="48"/>
                <c:pt idx="1">
                  <c:v>14750</c:v>
                </c:pt>
                <c:pt idx="2">
                  <c:v>18000</c:v>
                </c:pt>
                <c:pt idx="3">
                  <c:v>18800</c:v>
                </c:pt>
                <c:pt idx="4">
                  <c:v>18800</c:v>
                </c:pt>
                <c:pt idx="5">
                  <c:v>19950</c:v>
                </c:pt>
                <c:pt idx="6">
                  <c:v>20000</c:v>
                </c:pt>
                <c:pt idx="7">
                  <c:v>20000</c:v>
                </c:pt>
                <c:pt idx="8">
                  <c:v>21200</c:v>
                </c:pt>
                <c:pt idx="9">
                  <c:v>23200</c:v>
                </c:pt>
                <c:pt idx="10">
                  <c:v>23700</c:v>
                </c:pt>
                <c:pt idx="11">
                  <c:v>24600</c:v>
                </c:pt>
                <c:pt idx="12">
                  <c:v>26000</c:v>
                </c:pt>
                <c:pt idx="13">
                  <c:v>29600</c:v>
                </c:pt>
                <c:pt idx="14">
                  <c:v>39700</c:v>
                </c:pt>
                <c:pt idx="15">
                  <c:v>41200</c:v>
                </c:pt>
                <c:pt idx="16">
                  <c:v>46200</c:v>
                </c:pt>
                <c:pt idx="17">
                  <c:v>50400</c:v>
                </c:pt>
                <c:pt idx="18">
                  <c:v>56600</c:v>
                </c:pt>
                <c:pt idx="19">
                  <c:v>116600</c:v>
                </c:pt>
                <c:pt idx="20">
                  <c:v>171000</c:v>
                </c:pt>
                <c:pt idx="21">
                  <c:v>180000</c:v>
                </c:pt>
                <c:pt idx="22">
                  <c:v>182500</c:v>
                </c:pt>
                <c:pt idx="23">
                  <c:v>319000</c:v>
                </c:pt>
                <c:pt idx="24">
                  <c:v>515000</c:v>
                </c:pt>
                <c:pt idx="25">
                  <c:v>582000</c:v>
                </c:pt>
                <c:pt idx="26">
                  <c:v>874000</c:v>
                </c:pt>
                <c:pt idx="27">
                  <c:v>989000</c:v>
                </c:pt>
                <c:pt idx="28">
                  <c:v>1099000</c:v>
                </c:pt>
                <c:pt idx="29">
                  <c:v>1192000</c:v>
                </c:pt>
                <c:pt idx="30">
                  <c:v>1480000</c:v>
                </c:pt>
                <c:pt idx="31">
                  <c:v>2260000</c:v>
                </c:pt>
                <c:pt idx="32">
                  <c:v>2670000</c:v>
                </c:pt>
                <c:pt idx="33">
                  <c:v>3580000</c:v>
                </c:pt>
                <c:pt idx="34">
                  <c:v>4460000</c:v>
                </c:pt>
                <c:pt idx="35">
                  <c:v>4810000</c:v>
                </c:pt>
                <c:pt idx="36">
                  <c:v>5810000</c:v>
                </c:pt>
                <c:pt idx="37">
                  <c:v>7200000</c:v>
                </c:pt>
                <c:pt idx="38">
                  <c:v>7550000</c:v>
                </c:pt>
                <c:pt idx="39">
                  <c:v>8040000</c:v>
                </c:pt>
                <c:pt idx="40">
                  <c:v>8210000</c:v>
                </c:pt>
                <c:pt idx="41">
                  <c:v>9030000</c:v>
                </c:pt>
                <c:pt idx="42">
                  <c:v>11000000</c:v>
                </c:pt>
                <c:pt idx="43">
                  <c:v>13250000</c:v>
                </c:pt>
                <c:pt idx="44">
                  <c:v>13500000</c:v>
                </c:pt>
                <c:pt idx="45">
                  <c:v>14400000</c:v>
                </c:pt>
                <c:pt idx="46">
                  <c:v>15300000</c:v>
                </c:pt>
                <c:pt idx="47">
                  <c:v>24400000</c:v>
                </c:pt>
              </c:numCache>
            </c:numRef>
          </c:val>
          <c:extLst>
            <c:ext xmlns:c16="http://schemas.microsoft.com/office/drawing/2014/chart" uri="{C3380CC4-5D6E-409C-BE32-E72D297353CC}">
              <c16:uniqueId val="{00000001-0739-4646-B183-6D35347BCD9D}"/>
            </c:ext>
          </c:extLst>
        </c:ser>
        <c:dLbls>
          <c:showLegendKey val="0"/>
          <c:showVal val="0"/>
          <c:showCatName val="0"/>
          <c:showSerName val="0"/>
          <c:showPercent val="0"/>
          <c:showBubbleSize val="0"/>
        </c:dLbls>
        <c:gapWidth val="182"/>
        <c:axId val="1206565888"/>
        <c:axId val="1206590368"/>
      </c:barChart>
      <c:catAx>
        <c:axId val="120656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206590368"/>
        <c:crosses val="autoZero"/>
        <c:auto val="1"/>
        <c:lblAlgn val="ctr"/>
        <c:lblOffset val="100"/>
        <c:noMultiLvlLbl val="0"/>
      </c:catAx>
      <c:valAx>
        <c:axId val="1206590368"/>
        <c:scaling>
          <c:orientation val="minMax"/>
        </c:scaling>
        <c:delete val="1"/>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crossAx val="1206565888"/>
        <c:crosses val="autoZero"/>
        <c:crossBetween val="between"/>
      </c:valAx>
      <c:spPr>
        <a:noFill/>
        <a:ln cap="sq">
          <a:solidFill>
            <a:srgbClr val="52734D"/>
          </a:solidFill>
        </a:ln>
        <a:effectLst/>
      </c:spPr>
    </c:plotArea>
    <c:legend>
      <c:legendPos val="r"/>
      <c:layout>
        <c:manualLayout>
          <c:xMode val="edge"/>
          <c:yMode val="edge"/>
          <c:x val="0.2327423653822325"/>
          <c:y val="0.92078263405862448"/>
          <c:w val="0.50635225145401319"/>
          <c:h val="7.82614173228346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514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14</xdr:col>
      <xdr:colOff>18876</xdr:colOff>
      <xdr:row>1</xdr:row>
      <xdr:rowOff>63384</xdr:rowOff>
    </xdr:from>
    <xdr:to>
      <xdr:col>14</xdr:col>
      <xdr:colOff>695326</xdr:colOff>
      <xdr:row>3</xdr:row>
      <xdr:rowOff>133350</xdr:rowOff>
    </xdr:to>
    <xdr:pic>
      <xdr:nvPicPr>
        <xdr:cNvPr id="2" name="Picture 1">
          <a:extLst>
            <a:ext uri="{FF2B5EF4-FFF2-40B4-BE49-F238E27FC236}">
              <a16:creationId xmlns:a16="http://schemas.microsoft.com/office/drawing/2014/main" id="{C1D2C2EB-0331-F4FB-725F-73261DE72C7A}"/>
            </a:ext>
          </a:extLst>
        </xdr:cNvPr>
        <xdr:cNvPicPr>
          <a:picLocks noChangeAspect="1"/>
        </xdr:cNvPicPr>
      </xdr:nvPicPr>
      <xdr:blipFill>
        <a:blip xmlns:r="http://schemas.openxmlformats.org/officeDocument/2006/relationships" r:embed="rId1"/>
        <a:stretch>
          <a:fillRect/>
        </a:stretch>
      </xdr:blipFill>
      <xdr:spPr>
        <a:xfrm>
          <a:off x="11639376" y="253884"/>
          <a:ext cx="676450" cy="450966"/>
        </a:xfrm>
        <a:prstGeom prst="rect">
          <a:avLst/>
        </a:prstGeom>
      </xdr:spPr>
    </xdr:pic>
    <xdr:clientData/>
  </xdr:twoCellAnchor>
  <xdr:twoCellAnchor editAs="oneCell">
    <xdr:from>
      <xdr:col>2</xdr:col>
      <xdr:colOff>66675</xdr:colOff>
      <xdr:row>1</xdr:row>
      <xdr:rowOff>45542</xdr:rowOff>
    </xdr:from>
    <xdr:to>
      <xdr:col>2</xdr:col>
      <xdr:colOff>757447</xdr:colOff>
      <xdr:row>3</xdr:row>
      <xdr:rowOff>152400</xdr:rowOff>
    </xdr:to>
    <xdr:pic>
      <xdr:nvPicPr>
        <xdr:cNvPr id="3" name="Picture 2">
          <a:extLst>
            <a:ext uri="{FF2B5EF4-FFF2-40B4-BE49-F238E27FC236}">
              <a16:creationId xmlns:a16="http://schemas.microsoft.com/office/drawing/2014/main" id="{243ED1D3-EB90-F31A-23B7-8BC9667698CD}"/>
            </a:ext>
          </a:extLst>
        </xdr:cNvPr>
        <xdr:cNvPicPr>
          <a:picLocks noChangeAspect="1"/>
        </xdr:cNvPicPr>
      </xdr:nvPicPr>
      <xdr:blipFill>
        <a:blip xmlns:r="http://schemas.openxmlformats.org/officeDocument/2006/relationships" r:embed="rId2"/>
        <a:stretch>
          <a:fillRect/>
        </a:stretch>
      </xdr:blipFill>
      <xdr:spPr>
        <a:xfrm>
          <a:off x="1285875" y="236042"/>
          <a:ext cx="690772" cy="487858"/>
        </a:xfrm>
        <a:prstGeom prst="rect">
          <a:avLst/>
        </a:prstGeom>
      </xdr:spPr>
    </xdr:pic>
    <xdr:clientData/>
  </xdr:twoCellAnchor>
  <xdr:twoCellAnchor>
    <xdr:from>
      <xdr:col>9</xdr:col>
      <xdr:colOff>314325</xdr:colOff>
      <xdr:row>14</xdr:row>
      <xdr:rowOff>76200</xdr:rowOff>
    </xdr:from>
    <xdr:to>
      <xdr:col>15</xdr:col>
      <xdr:colOff>9525</xdr:colOff>
      <xdr:row>25</xdr:row>
      <xdr:rowOff>171450</xdr:rowOff>
    </xdr:to>
    <xdr:graphicFrame macro="">
      <xdr:nvGraphicFramePr>
        <xdr:cNvPr id="5" name="Chart 4">
          <a:extLst>
            <a:ext uri="{FF2B5EF4-FFF2-40B4-BE49-F238E27FC236}">
              <a16:creationId xmlns:a16="http://schemas.microsoft.com/office/drawing/2014/main" id="{F18A3940-C918-434F-B016-E3F28BFBD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304800</xdr:colOff>
      <xdr:row>27</xdr:row>
      <xdr:rowOff>1</xdr:rowOff>
    </xdr:from>
    <xdr:to>
      <xdr:col>12</xdr:col>
      <xdr:colOff>1152525</xdr:colOff>
      <xdr:row>41</xdr:row>
      <xdr:rowOff>19050</xdr:rowOff>
    </xdr:to>
    <xdr:graphicFrame macro="">
      <xdr:nvGraphicFramePr>
        <xdr:cNvPr id="6" name="Chart 5">
          <a:extLst>
            <a:ext uri="{FF2B5EF4-FFF2-40B4-BE49-F238E27FC236}">
              <a16:creationId xmlns:a16="http://schemas.microsoft.com/office/drawing/2014/main" id="{A8AD5C55-078B-4643-BE28-8239E18DC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123824</xdr:colOff>
      <xdr:row>5</xdr:row>
      <xdr:rowOff>0</xdr:rowOff>
    </xdr:from>
    <xdr:to>
      <xdr:col>12</xdr:col>
      <xdr:colOff>1152525</xdr:colOff>
      <xdr:row>11</xdr:row>
      <xdr:rowOff>0</xdr:rowOff>
    </xdr:to>
    <mc:AlternateContent xmlns:mc="http://schemas.openxmlformats.org/markup-compatibility/2006" xmlns:a14="http://schemas.microsoft.com/office/drawing/2010/main">
      <mc:Choice Requires="a14">
        <xdr:graphicFrame macro="">
          <xdr:nvGraphicFramePr>
            <xdr:cNvPr id="8" name="GENRE">
              <a:extLst>
                <a:ext uri="{FF2B5EF4-FFF2-40B4-BE49-F238E27FC236}">
                  <a16:creationId xmlns:a16="http://schemas.microsoft.com/office/drawing/2014/main" id="{0474C3F0-797D-4C09-8B88-7E72F05CD2A9}"/>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4648199" y="752475"/>
              <a:ext cx="5267325" cy="1228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114299</xdr:colOff>
      <xdr:row>5</xdr:row>
      <xdr:rowOff>9526</xdr:rowOff>
    </xdr:from>
    <xdr:to>
      <xdr:col>7</xdr:col>
      <xdr:colOff>47624</xdr:colOff>
      <xdr:row>10</xdr:row>
      <xdr:rowOff>180975</xdr:rowOff>
    </xdr:to>
    <mc:AlternateContent xmlns:mc="http://schemas.openxmlformats.org/markup-compatibility/2006" xmlns:a14="http://schemas.microsoft.com/office/drawing/2010/main">
      <mc:Choice Requires="a14">
        <xdr:graphicFrame macro="">
          <xdr:nvGraphicFramePr>
            <xdr:cNvPr id="9" name="Above or Below Average">
              <a:extLst>
                <a:ext uri="{FF2B5EF4-FFF2-40B4-BE49-F238E27FC236}">
                  <a16:creationId xmlns:a16="http://schemas.microsoft.com/office/drawing/2014/main" id="{744C391C-59E7-4D06-8552-BCCC24719E21}"/>
                </a:ext>
              </a:extLst>
            </xdr:cNvPr>
            <xdr:cNvGraphicFramePr/>
          </xdr:nvGraphicFramePr>
          <xdr:xfrm>
            <a:off x="0" y="0"/>
            <a:ext cx="0" cy="0"/>
          </xdr:xfrm>
          <a:graphic>
            <a:graphicData uri="http://schemas.microsoft.com/office/drawing/2010/slicer">
              <sle:slicer xmlns:sle="http://schemas.microsoft.com/office/drawing/2010/slicer" name="Above or Below Average"/>
            </a:graphicData>
          </a:graphic>
        </xdr:graphicFrame>
      </mc:Choice>
      <mc:Fallback xmlns="">
        <xdr:sp macro="" textlink="">
          <xdr:nvSpPr>
            <xdr:cNvPr id="0" name=""/>
            <xdr:cNvSpPr>
              <a:spLocks noTextEdit="1"/>
            </xdr:cNvSpPr>
          </xdr:nvSpPr>
          <xdr:spPr>
            <a:xfrm>
              <a:off x="2409824" y="762001"/>
              <a:ext cx="2162175" cy="12096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9524</xdr:colOff>
      <xdr:row>14</xdr:row>
      <xdr:rowOff>57150</xdr:rowOff>
    </xdr:from>
    <xdr:to>
      <xdr:col>9</xdr:col>
      <xdr:colOff>247649</xdr:colOff>
      <xdr:row>41</xdr:row>
      <xdr:rowOff>19050</xdr:rowOff>
    </xdr:to>
    <xdr:graphicFrame macro="">
      <xdr:nvGraphicFramePr>
        <xdr:cNvPr id="11" name="Chart 10">
          <a:extLst>
            <a:ext uri="{FF2B5EF4-FFF2-40B4-BE49-F238E27FC236}">
              <a16:creationId xmlns:a16="http://schemas.microsoft.com/office/drawing/2014/main" id="{BF62FF3B-5D47-484C-96FE-097708C8D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xdr:colOff>
      <xdr:row>44</xdr:row>
      <xdr:rowOff>76200</xdr:rowOff>
    </xdr:from>
    <xdr:to>
      <xdr:col>6</xdr:col>
      <xdr:colOff>609600</xdr:colOff>
      <xdr:row>59</xdr:row>
      <xdr:rowOff>133350</xdr:rowOff>
    </xdr:to>
    <xdr:graphicFrame macro="">
      <xdr:nvGraphicFramePr>
        <xdr:cNvPr id="13" name="Chart 12">
          <a:extLst>
            <a:ext uri="{FF2B5EF4-FFF2-40B4-BE49-F238E27FC236}">
              <a16:creationId xmlns:a16="http://schemas.microsoft.com/office/drawing/2014/main" id="{35F05344-18FB-49A2-9BD9-DB42AA7C7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695325</xdr:colOff>
      <xdr:row>44</xdr:row>
      <xdr:rowOff>76199</xdr:rowOff>
    </xdr:from>
    <xdr:to>
      <xdr:col>10</xdr:col>
      <xdr:colOff>133350</xdr:colOff>
      <xdr:row>59</xdr:row>
      <xdr:rowOff>142875</xdr:rowOff>
    </xdr:to>
    <xdr:graphicFrame macro="">
      <xdr:nvGraphicFramePr>
        <xdr:cNvPr id="14" name="Chart 13">
          <a:extLst>
            <a:ext uri="{FF2B5EF4-FFF2-40B4-BE49-F238E27FC236}">
              <a16:creationId xmlns:a16="http://schemas.microsoft.com/office/drawing/2014/main" id="{C4F38D98-D154-4A87-951A-35F50FF33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200025</xdr:colOff>
      <xdr:row>44</xdr:row>
      <xdr:rowOff>76199</xdr:rowOff>
    </xdr:from>
    <xdr:to>
      <xdr:col>15</xdr:col>
      <xdr:colOff>0</xdr:colOff>
      <xdr:row>59</xdr:row>
      <xdr:rowOff>142874</xdr:rowOff>
    </xdr:to>
    <xdr:graphicFrame macro="">
      <xdr:nvGraphicFramePr>
        <xdr:cNvPr id="16" name="Chart 15">
          <a:extLst>
            <a:ext uri="{FF2B5EF4-FFF2-40B4-BE49-F238E27FC236}">
              <a16:creationId xmlns:a16="http://schemas.microsoft.com/office/drawing/2014/main" id="{24E0854A-A9F7-4000-9127-28214AB4F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0</xdr:colOff>
      <xdr:row>62</xdr:row>
      <xdr:rowOff>76199</xdr:rowOff>
    </xdr:from>
    <xdr:to>
      <xdr:col>8</xdr:col>
      <xdr:colOff>523875</xdr:colOff>
      <xdr:row>104</xdr:row>
      <xdr:rowOff>9525</xdr:rowOff>
    </xdr:to>
    <xdr:graphicFrame macro="">
      <xdr:nvGraphicFramePr>
        <xdr:cNvPr id="21" name="Chart 20">
          <a:extLst>
            <a:ext uri="{FF2B5EF4-FFF2-40B4-BE49-F238E27FC236}">
              <a16:creationId xmlns:a16="http://schemas.microsoft.com/office/drawing/2014/main" id="{8FC528F7-8E71-4D1A-B009-69A8E9944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iq Sigarra" refreshedDate="45774.513497337961" createdVersion="8" refreshedVersion="8" minRefreshableVersion="3" recordCount="29" xr:uid="{E4809C37-AB8F-4D88-82E6-B9B71856B34C}">
  <cacheSource type="worksheet">
    <worksheetSource ref="A1:U30" sheet="Main Raw Data"/>
  </cacheSource>
  <cacheFields count="21">
    <cacheField name="MOVIE" numFmtId="0">
      <sharedItems count="29">
        <s v="Echoes of Yesterday"/>
        <s v="The Crimson Tide"/>
        <s v="Whispers in the Wind"/>
        <s v="Shadows of the Forgotten"/>
        <s v="Beneath the Surface"/>
        <s v="The Silent Peak"/>
        <s v="Emerald Dreams"/>
        <s v="Ironclad Heart"/>
        <s v="Starlight Serenade"/>
        <s v="Howling at the Moon"/>
        <s v="Crimson Horizon"/>
        <s v="The Obsidian Mirror"/>
        <s v="Silent Guardians"/>
        <s v="Astral Journey"/>
        <s v="Whispering Pines"/>
        <s v="The Golden Compass"/>
        <s v="Ocean's Fury"/>
        <s v="Crimson Peak"/>
        <s v="Starlight Waltz"/>
        <s v="The Iron Giant"/>
        <s v="Silent Shadows"/>
        <s v="Emerald Isle"/>
        <s v="Iron Will"/>
        <s v="Starlight Dreams"/>
        <s v="Howling Wind"/>
        <s v="Celestial Fire"/>
        <s v="Midnight Bloom"/>
        <s v="Savage Frontier"/>
        <s v="Digital Dreamscape"/>
      </sharedItems>
    </cacheField>
    <cacheField name="Distributor" numFmtId="0">
      <sharedItems count="25">
        <s v="Starlight Pictures"/>
        <s v="Majestic Films"/>
        <s v="Nova Studios"/>
        <s v="Phoenix Entertainment"/>
        <s v="Galaxy Pictures"/>
        <s v="Summit Films"/>
        <s v="Celestial Studios"/>
        <s v="Vanguard Productions"/>
        <s v="Aurora Pictures"/>
        <s v="Universal Pictures"/>
        <s v="Dreamscape Studios"/>
        <s v="Radiant Films"/>
        <s v="Sovereign Pictures"/>
        <s v="Millennium Studios"/>
        <s v="Harmony Films"/>
        <s v="Animated Wonders"/>
        <s v="Noir Productions"/>
        <s v="Celtic Films"/>
        <s v="Endurance Pictures"/>
        <s v="Visionary Films"/>
        <s v="Wilderness Studios"/>
        <s v="Solaris Pictures"/>
        <s v="Luna Films"/>
        <s v="Frontier Studios"/>
        <s v="Binary Visions"/>
      </sharedItems>
    </cacheField>
    <cacheField name="GENRE" numFmtId="0">
      <sharedItems/>
    </cacheField>
    <cacheField name="Jan-23" numFmtId="0">
      <sharedItems containsSemiMixedTypes="0" containsString="0" containsNumber="1" containsInteger="1" minValue="900" maxValue="850000"/>
    </cacheField>
    <cacheField name="Feb-23" numFmtId="0">
      <sharedItems containsSemiMixedTypes="0" containsString="0" containsNumber="1" containsInteger="1" minValue="1500" maxValue="1750000"/>
    </cacheField>
    <cacheField name="Mar-23" numFmtId="0">
      <sharedItems containsSemiMixedTypes="0" containsString="0" containsNumber="1" containsInteger="1" minValue="1600" maxValue="2000000"/>
    </cacheField>
    <cacheField name="Apr-23" numFmtId="0">
      <sharedItems containsSemiMixedTypes="0" containsString="0" containsNumber="1" containsInteger="1" minValue="875" maxValue="1350000"/>
    </cacheField>
    <cacheField name="May-23" numFmtId="0">
      <sharedItems containsSemiMixedTypes="0" containsString="0" containsNumber="1" containsInteger="1" minValue="1700" maxValue="2200000"/>
    </cacheField>
    <cacheField name="Jun-23" numFmtId="0">
      <sharedItems containsSemiMixedTypes="0" containsString="0" containsNumber="1" containsInteger="1" minValue="1800" maxValue="2500000"/>
    </cacheField>
    <cacheField name="Jul-23" numFmtId="0">
      <sharedItems containsSemiMixedTypes="0" containsString="0" containsNumber="1" containsInteger="1" minValue="1900" maxValue="2800000"/>
    </cacheField>
    <cacheField name="Aug-23" numFmtId="0">
      <sharedItems containsSemiMixedTypes="0" containsString="0" containsNumber="1" containsInteger="1" minValue="1075" maxValue="1650000"/>
    </cacheField>
    <cacheField name="Sep-23" numFmtId="0">
      <sharedItems containsSemiMixedTypes="0" containsString="0" containsNumber="1" containsInteger="1" minValue="2000" maxValue="2600000"/>
    </cacheField>
    <cacheField name="Oct-23" numFmtId="0">
      <sharedItems containsSemiMixedTypes="0" containsString="0" containsNumber="1" containsInteger="1" minValue="1175" maxValue="1750000"/>
    </cacheField>
    <cacheField name="Nov-23" numFmtId="0">
      <sharedItems containsSemiMixedTypes="0" containsString="0" containsNumber="1" containsInteger="1" minValue="2100" maxValue="2700000"/>
    </cacheField>
    <cacheField name="Dec-23" numFmtId="0">
      <sharedItems containsSemiMixedTypes="0" containsString="0" containsNumber="1" containsInteger="1" minValue="2150" maxValue="2900000"/>
    </cacheField>
    <cacheField name="Totals" numFmtId="0">
      <sharedItems containsSemiMixedTypes="0" containsString="0" containsNumber="1" containsInteger="1" minValue="18000" maxValue="24400000"/>
    </cacheField>
    <cacheField name="Average" numFmtId="0">
      <sharedItems containsSemiMixedTypes="0" containsString="0" containsNumber="1" minValue="1500" maxValue="2033333.33"/>
    </cacheField>
    <cacheField name="Max" numFmtId="0">
      <sharedItems containsSemiMixedTypes="0" containsString="0" containsNumber="1" containsInteger="1" minValue="2150" maxValue="2900000"/>
    </cacheField>
    <cacheField name="Min" numFmtId="0">
      <sharedItems containsSemiMixedTypes="0" containsString="0" containsNumber="1" containsInteger="1" minValue="900" maxValue="850000"/>
    </cacheField>
    <cacheField name="MoM" numFmtId="0">
      <sharedItems containsSemiMixedTypes="0" containsString="0" containsNumber="1" minValue="-0.06" maxValue="7.0000000000000007E-2"/>
    </cacheField>
    <cacheField name="Above or Below Averag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iq Sigarra" refreshedDate="45774.513498263892" createdVersion="8" refreshedVersion="8" minRefreshableVersion="3" recordCount="48" xr:uid="{66593CE2-7684-4993-AB26-C1CFDD72978B}">
  <cacheSource type="worksheet">
    <worksheetSource ref="A1:U1048576" sheet="Main Raw Data"/>
  </cacheSource>
  <cacheFields count="21">
    <cacheField name="MOVIE" numFmtId="0">
      <sharedItems containsBlank="1" count="48">
        <s v="Echoes of Yesterday"/>
        <s v="The Crimson Tide"/>
        <s v="Whispers in the Wind"/>
        <s v="Shadows of the Forgotten"/>
        <s v="Beneath the Surface"/>
        <s v="The Silent Peak"/>
        <s v="Emerald Dreams"/>
        <s v="Ironclad Heart"/>
        <s v="Starlight Serenade"/>
        <s v="Howling at the Moon"/>
        <s v="Crimson Horizon"/>
        <s v="The Obsidian Mirror"/>
        <s v="Silent Guardians"/>
        <s v="Astral Journey"/>
        <s v="Whispering Pines"/>
        <s v="The Golden Compass"/>
        <s v="Ocean's Fury"/>
        <s v="Crimson Peak"/>
        <s v="Starlight Waltz"/>
        <s v="The Iron Giant"/>
        <s v="Silent Shadows"/>
        <s v="Emerald Isle"/>
        <s v="Iron Will"/>
        <s v="Starlight Dreams"/>
        <s v="Howling Wind"/>
        <s v="Celestial Fire"/>
        <s v="Midnight Bloom"/>
        <s v="Savage Frontier"/>
        <s v="Digital Dreamscape"/>
        <s v="Galactic Explorers"/>
        <s v="Phantom's Lullaby"/>
        <s v="Crimson Rivers"/>
        <s v="Eternal Echoes"/>
        <s v="Shadows of Destiny"/>
        <s v="Lunar Tides"/>
        <s v="Velvet Twilight"/>
        <s v="Ironclad Alliance"/>
        <s v="Scarlet Symphony"/>
        <s v="Whispers of Eternity"/>
        <s v="Dimensional Shift"/>
        <s v="Golden Age"/>
        <s v="Silent Scream"/>
        <s v="Emerald Enigma"/>
        <s v="Ironclad Resolve"/>
        <s v="Starlight Sonata"/>
        <s v="Howling Abyss"/>
        <s v="Crimson Tide II"/>
        <m/>
      </sharedItems>
    </cacheField>
    <cacheField name="Distributor" numFmtId="0">
      <sharedItems containsBlank="1" count="43">
        <s v="Starlight Pictures"/>
        <s v="Majestic Films"/>
        <s v="Nova Studios"/>
        <s v="Phoenix Entertainment"/>
        <s v="Galaxy Pictures"/>
        <s v="Summit Films"/>
        <s v="Celestial Studios"/>
        <s v="Vanguard Productions"/>
        <s v="Aurora Pictures"/>
        <s v="Universal Pictures"/>
        <s v="Dreamscape Studios"/>
        <s v="Radiant Films"/>
        <s v="Sovereign Pictures"/>
        <s v="Millennium Studios"/>
        <s v="Harmony Films"/>
        <s v="Animated Wonders"/>
        <s v="Noir Productions"/>
        <s v="Celtic Films"/>
        <s v="Endurance Pictures"/>
        <s v="Visionary Films"/>
        <s v="Wilderness Studios"/>
        <s v="Solaris Pictures"/>
        <s v="Luna Films"/>
        <s v="Frontier Studios"/>
        <s v="Binary Visions"/>
        <s v="Cosmic Horizons"/>
        <s v="Gothic Productions"/>
        <s v="Red Tide Pictures"/>
        <s v="Celestial Harmony"/>
        <s v="Omega Studios"/>
        <s v="Aqua Films"/>
        <s v="Nocturne Pictures"/>
        <s v="Titan Productions"/>
        <s v="Melody Films"/>
        <s v="Legacy Pictures"/>
        <s v="Quantum Films"/>
        <s v="Retro Studios"/>
        <s v="Apex Horror"/>
        <s v="Veridian Pictures"/>
        <s v="Fortress Films"/>
        <s v="Celestial Rhapsody"/>
        <s v="Abyssal Pictures"/>
        <m/>
      </sharedItems>
    </cacheField>
    <cacheField name="GENRE" numFmtId="0">
      <sharedItems containsBlank="1" count="16">
        <s v="Action"/>
        <s v="Adventure"/>
        <s v="Drama"/>
        <s v="Fantasy"/>
        <s v="Thriller"/>
        <s v="Horror"/>
        <s v="Romance"/>
        <s v="Animation"/>
        <s v="Mystery"/>
        <s v="Family"/>
        <s v="Sport"/>
        <s v="Sci-Fi"/>
        <s v="Western"/>
        <s v="Musical"/>
        <s v="Comedy"/>
        <m/>
      </sharedItems>
    </cacheField>
    <cacheField name="Jan-23" numFmtId="0">
      <sharedItems containsString="0" containsBlank="1" containsNumber="1" containsInteger="1" minValue="800" maxValue="850000"/>
    </cacheField>
    <cacheField name="Feb-23" numFmtId="0">
      <sharedItems containsString="0" containsBlank="1" containsNumber="1" containsInteger="1" minValue="1200" maxValue="1750000"/>
    </cacheField>
    <cacheField name="Mar-23" numFmtId="0">
      <sharedItems containsString="0" containsBlank="1" containsNumber="1" containsInteger="1" minValue="1250" maxValue="2000000"/>
    </cacheField>
    <cacheField name="Apr-23" numFmtId="0">
      <sharedItems containsString="0" containsBlank="1" containsNumber="1" containsInteger="1" minValue="750" maxValue="1350000"/>
    </cacheField>
    <cacheField name="May-23" numFmtId="0">
      <sharedItems containsString="0" containsBlank="1" containsNumber="1" containsInteger="1" minValue="1300" maxValue="2200000"/>
    </cacheField>
    <cacheField name="Jun-23" numFmtId="0">
      <sharedItems containsString="0" containsBlank="1" containsNumber="1" containsInteger="1" minValue="1350" maxValue="2500000"/>
    </cacheField>
    <cacheField name="Jul-23" numFmtId="0">
      <sharedItems containsString="0" containsBlank="1" containsNumber="1" containsInteger="1" minValue="1400" maxValue="2800000"/>
    </cacheField>
    <cacheField name="Aug-23" numFmtId="0">
      <sharedItems containsString="0" containsBlank="1" containsNumber="1" containsInteger="1" minValue="1075" maxValue="1650000"/>
    </cacheField>
    <cacheField name="Sep-23" numFmtId="0">
      <sharedItems containsString="0" containsBlank="1" containsNumber="1" containsInteger="1" minValue="1450" maxValue="2600000"/>
    </cacheField>
    <cacheField name="Oct-23" numFmtId="0">
      <sharedItems containsString="0" containsBlank="1" containsNumber="1" containsInteger="1" minValue="1175" maxValue="1750000"/>
    </cacheField>
    <cacheField name="Nov-23" numFmtId="0">
      <sharedItems containsString="0" containsBlank="1" containsNumber="1" containsInteger="1" minValue="1500" maxValue="2700000"/>
    </cacheField>
    <cacheField name="Dec-23" numFmtId="0">
      <sharedItems containsString="0" containsBlank="1" containsNumber="1" containsInteger="1" minValue="1550" maxValue="2900000"/>
    </cacheField>
    <cacheField name="Totals" numFmtId="0">
      <sharedItems containsString="0" containsBlank="1" containsNumber="1" containsInteger="1" minValue="14750" maxValue="24400000"/>
    </cacheField>
    <cacheField name="Average" numFmtId="0">
      <sharedItems containsString="0" containsBlank="1" containsNumber="1" minValue="1229.17" maxValue="2033333.33"/>
    </cacheField>
    <cacheField name="Max" numFmtId="0">
      <sharedItems containsString="0" containsBlank="1" containsNumber="1" containsInteger="1" minValue="1550" maxValue="2900000"/>
    </cacheField>
    <cacheField name="Min" numFmtId="0">
      <sharedItems containsString="0" containsBlank="1" containsNumber="1" containsInteger="1" minValue="800" maxValue="850000"/>
    </cacheField>
    <cacheField name="MoM" numFmtId="0">
      <sharedItems containsString="0" containsBlank="1" containsNumber="1" minValue="-0.06" maxValue="0.08"/>
    </cacheField>
    <cacheField name="Above or Below Average" numFmtId="0">
      <sharedItems containsBlank="1" count="3">
        <s v="Above Average"/>
        <s v="Below Average"/>
        <m/>
      </sharedItems>
    </cacheField>
  </cacheFields>
  <extLst>
    <ext xmlns:x14="http://schemas.microsoft.com/office/spreadsheetml/2009/9/main" uri="{725AE2AE-9491-48be-B2B4-4EB974FC3084}">
      <x14:pivotCacheDefinition pivotCacheId="1009747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x v="0"/>
    <s v="Action"/>
    <n v="850000"/>
    <n v="1750000"/>
    <n v="2000000"/>
    <n v="1350000"/>
    <n v="2200000"/>
    <n v="2500000"/>
    <n v="2800000"/>
    <n v="1650000"/>
    <n v="2600000"/>
    <n v="1750000"/>
    <n v="2700000"/>
    <n v="2900000"/>
    <n v="24400000"/>
    <n v="2033333.33"/>
    <n v="2900000"/>
    <n v="850000"/>
    <n v="0.04"/>
    <s v="Above Average"/>
  </r>
  <r>
    <x v="1"/>
    <x v="1"/>
    <s v="Adventure"/>
    <n v="450000"/>
    <n v="1050000"/>
    <n v="1200000"/>
    <n v="850000"/>
    <n v="1300000"/>
    <n v="1400000"/>
    <n v="1500000"/>
    <n v="950000"/>
    <n v="1350000"/>
    <n v="950000"/>
    <n v="1450000"/>
    <n v="1550000"/>
    <n v="13250000"/>
    <n v="1104166.67"/>
    <n v="1550000"/>
    <n v="450000"/>
    <n v="-0.02"/>
    <s v="Above Average"/>
  </r>
  <r>
    <x v="2"/>
    <x v="2"/>
    <s v="Drama"/>
    <n v="300000"/>
    <n v="600000"/>
    <n v="650000"/>
    <n v="450000"/>
    <n v="700000"/>
    <n v="750000"/>
    <n v="800000"/>
    <n v="550000"/>
    <n v="850000"/>
    <n v="600000"/>
    <n v="900000"/>
    <n v="950000"/>
    <n v="7550000"/>
    <n v="629166.67000000004"/>
    <n v="950000"/>
    <n v="300000"/>
    <n v="0.03"/>
    <s v="Above Average"/>
  </r>
  <r>
    <x v="3"/>
    <x v="3"/>
    <s v="Adventure"/>
    <n v="20000"/>
    <n v="35000"/>
    <n v="40000"/>
    <n v="30000"/>
    <n v="45000"/>
    <n v="50000"/>
    <n v="55000"/>
    <n v="35000"/>
    <n v="60000"/>
    <n v="40000"/>
    <n v="65000"/>
    <n v="70000"/>
    <n v="515000"/>
    <n v="42916.67"/>
    <n v="70000"/>
    <n v="20000"/>
    <n v="-0.05"/>
    <s v="Below Average"/>
  </r>
  <r>
    <x v="4"/>
    <x v="4"/>
    <s v="Action"/>
    <n v="120000"/>
    <n v="200000"/>
    <n v="210000"/>
    <n v="140000"/>
    <n v="220000"/>
    <n v="230000"/>
    <n v="240000"/>
    <n v="160000"/>
    <n v="250000"/>
    <n v="160000"/>
    <n v="260000"/>
    <n v="270000"/>
    <n v="2260000"/>
    <n v="188333.33"/>
    <n v="270000"/>
    <n v="120000"/>
    <n v="0.02"/>
    <s v="Above Average"/>
  </r>
  <r>
    <x v="5"/>
    <x v="5"/>
    <s v="Action"/>
    <n v="9000"/>
    <n v="15000"/>
    <n v="16000"/>
    <n v="11000"/>
    <n v="17000"/>
    <n v="18000"/>
    <n v="19000"/>
    <n v="13000"/>
    <n v="20000"/>
    <n v="13000"/>
    <n v="21000"/>
    <n v="22000"/>
    <n v="171000"/>
    <n v="14250"/>
    <n v="22000"/>
    <n v="9000"/>
    <n v="-0.04"/>
    <s v="Below Average"/>
  </r>
  <r>
    <x v="6"/>
    <x v="6"/>
    <s v="Adventure"/>
    <n v="3000"/>
    <n v="5000"/>
    <n v="5300"/>
    <n v="3500"/>
    <n v="5500"/>
    <n v="5700"/>
    <n v="6000"/>
    <n v="4000"/>
    <n v="6200"/>
    <n v="4200"/>
    <n v="6500"/>
    <n v="6700"/>
    <n v="56600"/>
    <n v="4716.67"/>
    <n v="6700"/>
    <n v="3000"/>
    <n v="0.04"/>
    <s v="Above Average"/>
  </r>
  <r>
    <x v="7"/>
    <x v="7"/>
    <s v="Adventure"/>
    <n v="1500"/>
    <n v="2500"/>
    <n v="2600"/>
    <n v="1500"/>
    <n v="2700"/>
    <n v="2800"/>
    <n v="2900"/>
    <n v="1700"/>
    <n v="3000"/>
    <n v="1800"/>
    <n v="3100"/>
    <n v="3200"/>
    <n v="26000"/>
    <n v="2166.67"/>
    <n v="3200"/>
    <n v="1500"/>
    <n v="-0.02"/>
    <s v="Below Average"/>
  </r>
  <r>
    <x v="8"/>
    <x v="8"/>
    <s v="Adventure"/>
    <n v="1200"/>
    <n v="1800"/>
    <n v="1900"/>
    <n v="1100"/>
    <n v="2000"/>
    <n v="2100"/>
    <n v="2200"/>
    <n v="1300"/>
    <n v="2300"/>
    <n v="1400"/>
    <n v="2400"/>
    <n v="2500"/>
    <n v="21200"/>
    <n v="1766.67"/>
    <n v="2500"/>
    <n v="1200"/>
    <n v="0.03"/>
    <s v="Above Average"/>
  </r>
  <r>
    <x v="9"/>
    <x v="9"/>
    <s v="Adventure"/>
    <n v="1100"/>
    <n v="1700"/>
    <n v="1800"/>
    <n v="1000"/>
    <n v="1900"/>
    <n v="2000"/>
    <n v="2100"/>
    <n v="1200"/>
    <n v="2200"/>
    <n v="1300"/>
    <n v="2300"/>
    <n v="2400"/>
    <n v="20000"/>
    <n v="1666.67"/>
    <n v="2400"/>
    <n v="1100"/>
    <n v="-0.01"/>
    <s v="Below Average"/>
  </r>
  <r>
    <x v="10"/>
    <x v="10"/>
    <s v="Adventure"/>
    <n v="950"/>
    <n v="1550"/>
    <n v="1650"/>
    <n v="900"/>
    <n v="1750"/>
    <n v="1850"/>
    <n v="1950"/>
    <n v="1100"/>
    <n v="2050"/>
    <n v="1200"/>
    <n v="2150"/>
    <n v="2200"/>
    <n v="18800"/>
    <n v="1566.67"/>
    <n v="2200"/>
    <n v="950"/>
    <n v="0.03"/>
    <s v="Above Average"/>
  </r>
  <r>
    <x v="11"/>
    <x v="3"/>
    <s v="Adventure"/>
    <n v="1100"/>
    <n v="1700"/>
    <n v="1800"/>
    <n v="1000"/>
    <n v="1900"/>
    <n v="2000"/>
    <n v="2100"/>
    <n v="1200"/>
    <n v="2200"/>
    <n v="1300"/>
    <n v="2300"/>
    <n v="2400"/>
    <n v="20000"/>
    <n v="1666.67"/>
    <n v="2400"/>
    <n v="1100"/>
    <n v="-0.02"/>
    <s v="Below Average"/>
  </r>
  <r>
    <x v="12"/>
    <x v="1"/>
    <s v="Adventure"/>
    <n v="1000"/>
    <n v="1600"/>
    <n v="1700"/>
    <n v="950"/>
    <n v="1800"/>
    <n v="1900"/>
    <n v="2000"/>
    <n v="1150"/>
    <n v="2100"/>
    <n v="1250"/>
    <n v="2200"/>
    <n v="2250"/>
    <n v="19950"/>
    <n v="1662.5"/>
    <n v="2250"/>
    <n v="1000"/>
    <n v="0.04"/>
    <s v="Above Average"/>
  </r>
  <r>
    <x v="13"/>
    <x v="2"/>
    <s v="Action"/>
    <n v="950"/>
    <n v="1550"/>
    <n v="1650"/>
    <n v="900"/>
    <n v="1750"/>
    <n v="1850"/>
    <n v="1950"/>
    <n v="1100"/>
    <n v="2050"/>
    <n v="1200"/>
    <n v="2150"/>
    <n v="2200"/>
    <n v="18800"/>
    <n v="1566.67"/>
    <n v="2200"/>
    <n v="950"/>
    <n v="-0.01"/>
    <s v="Below Average"/>
  </r>
  <r>
    <x v="14"/>
    <x v="0"/>
    <s v="Action"/>
    <n v="900"/>
    <n v="1500"/>
    <n v="1600"/>
    <n v="875"/>
    <n v="1700"/>
    <n v="1800"/>
    <n v="1900"/>
    <n v="1075"/>
    <n v="2000"/>
    <n v="1175"/>
    <n v="2100"/>
    <n v="2150"/>
    <n v="18000"/>
    <n v="1500"/>
    <n v="2150"/>
    <n v="900"/>
    <n v="0.03"/>
    <s v="Above Average"/>
  </r>
  <r>
    <x v="15"/>
    <x v="11"/>
    <s v="Fantasy"/>
    <n v="750000"/>
    <n v="1050000"/>
    <n v="1100000"/>
    <n v="850000"/>
    <n v="1150000"/>
    <n v="1200000"/>
    <n v="1250000"/>
    <n v="1050000"/>
    <n v="1300000"/>
    <n v="1100000"/>
    <n v="1350000"/>
    <n v="1400000"/>
    <n v="13500000"/>
    <n v="1125000"/>
    <n v="1400000"/>
    <n v="750000"/>
    <n v="-0.02"/>
    <s v="Above Average"/>
  </r>
  <r>
    <x v="16"/>
    <x v="12"/>
    <s v="Thriller"/>
    <n v="450000"/>
    <n v="700000"/>
    <n v="720000"/>
    <n v="550000"/>
    <n v="750000"/>
    <n v="770000"/>
    <n v="800000"/>
    <n v="600000"/>
    <n v="820000"/>
    <n v="620000"/>
    <n v="840000"/>
    <n v="860000"/>
    <n v="8210000"/>
    <n v="684166.67"/>
    <n v="860000"/>
    <n v="450000"/>
    <n v="0.03"/>
    <s v="Above Average"/>
  </r>
  <r>
    <x v="17"/>
    <x v="13"/>
    <s v="Horror"/>
    <n v="200000"/>
    <n v="350000"/>
    <n v="340000"/>
    <n v="300000"/>
    <n v="370000"/>
    <n v="390000"/>
    <n v="410000"/>
    <n v="370000"/>
    <n v="430000"/>
    <n v="390000"/>
    <n v="450000"/>
    <n v="460000"/>
    <n v="4460000"/>
    <n v="371666.67"/>
    <n v="460000"/>
    <n v="200000"/>
    <n v="-0.04"/>
    <s v="Below Average"/>
  </r>
  <r>
    <x v="18"/>
    <x v="14"/>
    <s v="Romance"/>
    <n v="110000"/>
    <n v="220000"/>
    <n v="210000"/>
    <n v="230000"/>
    <n v="240000"/>
    <n v="250000"/>
    <n v="260000"/>
    <n v="250000"/>
    <n v="270000"/>
    <n v="260000"/>
    <n v="280000"/>
    <n v="290000"/>
    <n v="2670000"/>
    <n v="222500"/>
    <n v="290000"/>
    <n v="110000"/>
    <n v="0.02"/>
    <s v="Above Average"/>
  </r>
  <r>
    <x v="19"/>
    <x v="15"/>
    <s v="Animation"/>
    <n v="55000"/>
    <n v="90000"/>
    <n v="88000"/>
    <n v="95000"/>
    <n v="100000"/>
    <n v="105000"/>
    <n v="110000"/>
    <n v="108000"/>
    <n v="113000"/>
    <n v="110000"/>
    <n v="115000"/>
    <n v="118000"/>
    <n v="1192000"/>
    <n v="99333.33"/>
    <n v="118000"/>
    <n v="55000"/>
    <n v="-0.05"/>
    <s v="Below Average"/>
  </r>
  <r>
    <x v="20"/>
    <x v="16"/>
    <s v="Mystery"/>
    <n v="1600"/>
    <n v="2400"/>
    <n v="2500"/>
    <n v="2100"/>
    <n v="2600"/>
    <n v="2700"/>
    <n v="2800"/>
    <n v="2400"/>
    <n v="2900"/>
    <n v="2500"/>
    <n v="3000"/>
    <n v="3100"/>
    <n v="29600"/>
    <n v="2466.67"/>
    <n v="3100"/>
    <n v="1600"/>
    <n v="7.0000000000000007E-2"/>
    <s v="Above Average"/>
  </r>
  <r>
    <x v="21"/>
    <x v="17"/>
    <s v="Family"/>
    <n v="3000"/>
    <n v="4000"/>
    <n v="3900"/>
    <n v="4100"/>
    <n v="4300"/>
    <n v="4400"/>
    <n v="4600"/>
    <n v="4500"/>
    <n v="4800"/>
    <n v="4700"/>
    <n v="5000"/>
    <n v="5100"/>
    <n v="50400"/>
    <n v="4200"/>
    <n v="5100"/>
    <n v="3000"/>
    <n v="-0.03"/>
    <s v="Below Average"/>
  </r>
  <r>
    <x v="22"/>
    <x v="18"/>
    <s v="Sport"/>
    <n v="1100"/>
    <n v="1700"/>
    <n v="1650"/>
    <n v="1850"/>
    <n v="1900"/>
    <n v="2000"/>
    <n v="2050"/>
    <n v="2000"/>
    <n v="2100"/>
    <n v="2050"/>
    <n v="2150"/>
    <n v="2200"/>
    <n v="23700"/>
    <n v="1975"/>
    <n v="2200"/>
    <n v="1100"/>
    <n v="0.05"/>
    <s v="Above Average"/>
  </r>
  <r>
    <x v="23"/>
    <x v="19"/>
    <s v="Sci-Fi"/>
    <n v="1300"/>
    <n v="1800"/>
    <n v="1750"/>
    <n v="1900"/>
    <n v="1950"/>
    <n v="2050"/>
    <n v="2100"/>
    <n v="2050"/>
    <n v="2150"/>
    <n v="2100"/>
    <n v="2200"/>
    <n v="2250"/>
    <n v="24600"/>
    <n v="2050"/>
    <n v="2250"/>
    <n v="1300"/>
    <n v="-0.01"/>
    <s v="Below Average"/>
  </r>
  <r>
    <x v="24"/>
    <x v="20"/>
    <s v="Western"/>
    <n v="1200"/>
    <n v="1750"/>
    <n v="1700"/>
    <n v="1850"/>
    <n v="1800"/>
    <n v="1950"/>
    <n v="2000"/>
    <n v="1950"/>
    <n v="2050"/>
    <n v="2000"/>
    <n v="2100"/>
    <n v="2150"/>
    <n v="23200"/>
    <n v="1933.33"/>
    <n v="2150"/>
    <n v="1200"/>
    <n v="0.03"/>
    <s v="Above Average"/>
  </r>
  <r>
    <x v="25"/>
    <x v="21"/>
    <s v="Sci-Fi"/>
    <n v="800000"/>
    <n v="1100000"/>
    <n v="1150000"/>
    <n v="950000"/>
    <n v="1200000"/>
    <n v="1250000"/>
    <n v="1300000"/>
    <n v="1250000"/>
    <n v="1350000"/>
    <n v="1250000"/>
    <n v="1400000"/>
    <n v="1450000"/>
    <n v="14400000"/>
    <n v="1200000"/>
    <n v="1450000"/>
    <n v="800000"/>
    <n v="0.04"/>
    <s v="Above Average"/>
  </r>
  <r>
    <x v="26"/>
    <x v="22"/>
    <s v="Romance"/>
    <n v="450000"/>
    <n v="750000"/>
    <n v="770000"/>
    <n v="600000"/>
    <n v="800000"/>
    <n v="820000"/>
    <n v="850000"/>
    <n v="800000"/>
    <n v="870000"/>
    <n v="820000"/>
    <n v="890000"/>
    <n v="910000"/>
    <n v="9030000"/>
    <n v="752500"/>
    <n v="910000"/>
    <n v="450000"/>
    <n v="-0.02"/>
    <s v="Below Average"/>
  </r>
  <r>
    <x v="27"/>
    <x v="23"/>
    <s v="Western"/>
    <n v="250000"/>
    <n v="450000"/>
    <n v="470000"/>
    <n v="320000"/>
    <n v="490000"/>
    <n v="510000"/>
    <n v="530000"/>
    <n v="520000"/>
    <n v="550000"/>
    <n v="540000"/>
    <n v="570000"/>
    <n v="580000"/>
    <n v="5810000"/>
    <n v="484166.67"/>
    <n v="580000"/>
    <n v="250000"/>
    <n v="0.01"/>
    <s v="Above Average"/>
  </r>
  <r>
    <x v="28"/>
    <x v="24"/>
    <s v="Sci-Fi"/>
    <n v="12000"/>
    <n v="27000"/>
    <n v="28000"/>
    <n v="22000"/>
    <n v="29000"/>
    <n v="30000"/>
    <n v="31000"/>
    <n v="30000"/>
    <n v="32000"/>
    <n v="31000"/>
    <n v="33000"/>
    <n v="34000"/>
    <n v="319000"/>
    <n v="26583.33"/>
    <n v="34000"/>
    <n v="12000"/>
    <n v="-0.06"/>
    <s v="Below Averag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n v="850000"/>
    <n v="1750000"/>
    <n v="2000000"/>
    <n v="1350000"/>
    <n v="2200000"/>
    <n v="2500000"/>
    <n v="2800000"/>
    <n v="1650000"/>
    <n v="2600000"/>
    <n v="1750000"/>
    <n v="2700000"/>
    <n v="2900000"/>
    <n v="24400000"/>
    <n v="2033333.33"/>
    <n v="2900000"/>
    <n v="850000"/>
    <n v="0.04"/>
    <x v="0"/>
  </r>
  <r>
    <x v="1"/>
    <x v="1"/>
    <x v="1"/>
    <n v="450000"/>
    <n v="1050000"/>
    <n v="1200000"/>
    <n v="850000"/>
    <n v="1300000"/>
    <n v="1400000"/>
    <n v="1500000"/>
    <n v="950000"/>
    <n v="1350000"/>
    <n v="950000"/>
    <n v="1450000"/>
    <n v="1550000"/>
    <n v="13250000"/>
    <n v="1104166.67"/>
    <n v="1550000"/>
    <n v="450000"/>
    <n v="-0.02"/>
    <x v="0"/>
  </r>
  <r>
    <x v="2"/>
    <x v="2"/>
    <x v="2"/>
    <n v="300000"/>
    <n v="600000"/>
    <n v="650000"/>
    <n v="450000"/>
    <n v="700000"/>
    <n v="750000"/>
    <n v="800000"/>
    <n v="550000"/>
    <n v="850000"/>
    <n v="600000"/>
    <n v="900000"/>
    <n v="950000"/>
    <n v="7550000"/>
    <n v="629166.67000000004"/>
    <n v="950000"/>
    <n v="300000"/>
    <n v="0.03"/>
    <x v="0"/>
  </r>
  <r>
    <x v="3"/>
    <x v="3"/>
    <x v="1"/>
    <n v="20000"/>
    <n v="35000"/>
    <n v="40000"/>
    <n v="30000"/>
    <n v="45000"/>
    <n v="50000"/>
    <n v="55000"/>
    <n v="35000"/>
    <n v="60000"/>
    <n v="40000"/>
    <n v="65000"/>
    <n v="70000"/>
    <n v="515000"/>
    <n v="42916.67"/>
    <n v="70000"/>
    <n v="20000"/>
    <n v="-0.05"/>
    <x v="1"/>
  </r>
  <r>
    <x v="4"/>
    <x v="4"/>
    <x v="0"/>
    <n v="120000"/>
    <n v="200000"/>
    <n v="210000"/>
    <n v="140000"/>
    <n v="220000"/>
    <n v="230000"/>
    <n v="240000"/>
    <n v="160000"/>
    <n v="250000"/>
    <n v="160000"/>
    <n v="260000"/>
    <n v="270000"/>
    <n v="2260000"/>
    <n v="188333.33"/>
    <n v="270000"/>
    <n v="120000"/>
    <n v="0.02"/>
    <x v="0"/>
  </r>
  <r>
    <x v="5"/>
    <x v="5"/>
    <x v="0"/>
    <n v="9000"/>
    <n v="15000"/>
    <n v="16000"/>
    <n v="11000"/>
    <n v="17000"/>
    <n v="18000"/>
    <n v="19000"/>
    <n v="13000"/>
    <n v="20000"/>
    <n v="13000"/>
    <n v="21000"/>
    <n v="22000"/>
    <n v="171000"/>
    <n v="14250"/>
    <n v="22000"/>
    <n v="9000"/>
    <n v="-0.04"/>
    <x v="1"/>
  </r>
  <r>
    <x v="6"/>
    <x v="6"/>
    <x v="1"/>
    <n v="3000"/>
    <n v="5000"/>
    <n v="5300"/>
    <n v="3500"/>
    <n v="5500"/>
    <n v="5700"/>
    <n v="6000"/>
    <n v="4000"/>
    <n v="6200"/>
    <n v="4200"/>
    <n v="6500"/>
    <n v="6700"/>
    <n v="56600"/>
    <n v="4716.67"/>
    <n v="6700"/>
    <n v="3000"/>
    <n v="0.04"/>
    <x v="0"/>
  </r>
  <r>
    <x v="7"/>
    <x v="7"/>
    <x v="1"/>
    <n v="1500"/>
    <n v="2500"/>
    <n v="2600"/>
    <n v="1500"/>
    <n v="2700"/>
    <n v="2800"/>
    <n v="2900"/>
    <n v="1700"/>
    <n v="3000"/>
    <n v="1800"/>
    <n v="3100"/>
    <n v="3200"/>
    <n v="26000"/>
    <n v="2166.67"/>
    <n v="3200"/>
    <n v="1500"/>
    <n v="-0.02"/>
    <x v="1"/>
  </r>
  <r>
    <x v="8"/>
    <x v="8"/>
    <x v="1"/>
    <n v="1200"/>
    <n v="1800"/>
    <n v="1900"/>
    <n v="1100"/>
    <n v="2000"/>
    <n v="2100"/>
    <n v="2200"/>
    <n v="1300"/>
    <n v="2300"/>
    <n v="1400"/>
    <n v="2400"/>
    <n v="2500"/>
    <n v="21200"/>
    <n v="1766.67"/>
    <n v="2500"/>
    <n v="1200"/>
    <n v="0.03"/>
    <x v="0"/>
  </r>
  <r>
    <x v="9"/>
    <x v="9"/>
    <x v="1"/>
    <n v="1100"/>
    <n v="1700"/>
    <n v="1800"/>
    <n v="1000"/>
    <n v="1900"/>
    <n v="2000"/>
    <n v="2100"/>
    <n v="1200"/>
    <n v="2200"/>
    <n v="1300"/>
    <n v="2300"/>
    <n v="2400"/>
    <n v="20000"/>
    <n v="1666.67"/>
    <n v="2400"/>
    <n v="1100"/>
    <n v="-0.01"/>
    <x v="1"/>
  </r>
  <r>
    <x v="10"/>
    <x v="10"/>
    <x v="1"/>
    <n v="950"/>
    <n v="1550"/>
    <n v="1650"/>
    <n v="900"/>
    <n v="1750"/>
    <n v="1850"/>
    <n v="1950"/>
    <n v="1100"/>
    <n v="2050"/>
    <n v="1200"/>
    <n v="2150"/>
    <n v="2200"/>
    <n v="18800"/>
    <n v="1566.67"/>
    <n v="2200"/>
    <n v="950"/>
    <n v="0.03"/>
    <x v="0"/>
  </r>
  <r>
    <x v="11"/>
    <x v="3"/>
    <x v="1"/>
    <n v="1100"/>
    <n v="1700"/>
    <n v="1800"/>
    <n v="1000"/>
    <n v="1900"/>
    <n v="2000"/>
    <n v="2100"/>
    <n v="1200"/>
    <n v="2200"/>
    <n v="1300"/>
    <n v="2300"/>
    <n v="2400"/>
    <n v="20000"/>
    <n v="1666.67"/>
    <n v="2400"/>
    <n v="1100"/>
    <n v="-0.02"/>
    <x v="1"/>
  </r>
  <r>
    <x v="12"/>
    <x v="1"/>
    <x v="1"/>
    <n v="1000"/>
    <n v="1600"/>
    <n v="1700"/>
    <n v="950"/>
    <n v="1800"/>
    <n v="1900"/>
    <n v="2000"/>
    <n v="1150"/>
    <n v="2100"/>
    <n v="1250"/>
    <n v="2200"/>
    <n v="2250"/>
    <n v="19950"/>
    <n v="1662.5"/>
    <n v="2250"/>
    <n v="1000"/>
    <n v="0.04"/>
    <x v="0"/>
  </r>
  <r>
    <x v="13"/>
    <x v="2"/>
    <x v="0"/>
    <n v="950"/>
    <n v="1550"/>
    <n v="1650"/>
    <n v="900"/>
    <n v="1750"/>
    <n v="1850"/>
    <n v="1950"/>
    <n v="1100"/>
    <n v="2050"/>
    <n v="1200"/>
    <n v="2150"/>
    <n v="2200"/>
    <n v="18800"/>
    <n v="1566.67"/>
    <n v="2200"/>
    <n v="950"/>
    <n v="-0.01"/>
    <x v="1"/>
  </r>
  <r>
    <x v="14"/>
    <x v="0"/>
    <x v="0"/>
    <n v="900"/>
    <n v="1500"/>
    <n v="1600"/>
    <n v="875"/>
    <n v="1700"/>
    <n v="1800"/>
    <n v="1900"/>
    <n v="1075"/>
    <n v="2000"/>
    <n v="1175"/>
    <n v="2100"/>
    <n v="2150"/>
    <n v="18000"/>
    <n v="1500"/>
    <n v="2150"/>
    <n v="900"/>
    <n v="0.03"/>
    <x v="0"/>
  </r>
  <r>
    <x v="15"/>
    <x v="11"/>
    <x v="3"/>
    <n v="750000"/>
    <n v="1050000"/>
    <n v="1100000"/>
    <n v="850000"/>
    <n v="1150000"/>
    <n v="1200000"/>
    <n v="1250000"/>
    <n v="1050000"/>
    <n v="1300000"/>
    <n v="1100000"/>
    <n v="1350000"/>
    <n v="1400000"/>
    <n v="13500000"/>
    <n v="1125000"/>
    <n v="1400000"/>
    <n v="750000"/>
    <n v="-0.02"/>
    <x v="0"/>
  </r>
  <r>
    <x v="16"/>
    <x v="12"/>
    <x v="4"/>
    <n v="450000"/>
    <n v="700000"/>
    <n v="720000"/>
    <n v="550000"/>
    <n v="750000"/>
    <n v="770000"/>
    <n v="800000"/>
    <n v="600000"/>
    <n v="820000"/>
    <n v="620000"/>
    <n v="840000"/>
    <n v="860000"/>
    <n v="8210000"/>
    <n v="684166.67"/>
    <n v="860000"/>
    <n v="450000"/>
    <n v="0.03"/>
    <x v="0"/>
  </r>
  <r>
    <x v="17"/>
    <x v="13"/>
    <x v="5"/>
    <n v="200000"/>
    <n v="350000"/>
    <n v="340000"/>
    <n v="300000"/>
    <n v="370000"/>
    <n v="390000"/>
    <n v="410000"/>
    <n v="370000"/>
    <n v="430000"/>
    <n v="390000"/>
    <n v="450000"/>
    <n v="460000"/>
    <n v="4460000"/>
    <n v="371666.67"/>
    <n v="460000"/>
    <n v="200000"/>
    <n v="-0.04"/>
    <x v="1"/>
  </r>
  <r>
    <x v="18"/>
    <x v="14"/>
    <x v="6"/>
    <n v="110000"/>
    <n v="220000"/>
    <n v="210000"/>
    <n v="230000"/>
    <n v="240000"/>
    <n v="250000"/>
    <n v="260000"/>
    <n v="250000"/>
    <n v="270000"/>
    <n v="260000"/>
    <n v="280000"/>
    <n v="290000"/>
    <n v="2670000"/>
    <n v="222500"/>
    <n v="290000"/>
    <n v="110000"/>
    <n v="0.02"/>
    <x v="0"/>
  </r>
  <r>
    <x v="19"/>
    <x v="15"/>
    <x v="7"/>
    <n v="55000"/>
    <n v="90000"/>
    <n v="88000"/>
    <n v="95000"/>
    <n v="100000"/>
    <n v="105000"/>
    <n v="110000"/>
    <n v="108000"/>
    <n v="113000"/>
    <n v="110000"/>
    <n v="115000"/>
    <n v="118000"/>
    <n v="1192000"/>
    <n v="99333.33"/>
    <n v="118000"/>
    <n v="55000"/>
    <n v="-0.05"/>
    <x v="1"/>
  </r>
  <r>
    <x v="20"/>
    <x v="16"/>
    <x v="8"/>
    <n v="1600"/>
    <n v="2400"/>
    <n v="2500"/>
    <n v="2100"/>
    <n v="2600"/>
    <n v="2700"/>
    <n v="2800"/>
    <n v="2400"/>
    <n v="2900"/>
    <n v="2500"/>
    <n v="3000"/>
    <n v="3100"/>
    <n v="29600"/>
    <n v="2466.67"/>
    <n v="3100"/>
    <n v="1600"/>
    <n v="7.0000000000000007E-2"/>
    <x v="0"/>
  </r>
  <r>
    <x v="21"/>
    <x v="17"/>
    <x v="9"/>
    <n v="3000"/>
    <n v="4000"/>
    <n v="3900"/>
    <n v="4100"/>
    <n v="4300"/>
    <n v="4400"/>
    <n v="4600"/>
    <n v="4500"/>
    <n v="4800"/>
    <n v="4700"/>
    <n v="5000"/>
    <n v="5100"/>
    <n v="50400"/>
    <n v="4200"/>
    <n v="5100"/>
    <n v="3000"/>
    <n v="-0.03"/>
    <x v="1"/>
  </r>
  <r>
    <x v="22"/>
    <x v="18"/>
    <x v="10"/>
    <n v="1100"/>
    <n v="1700"/>
    <n v="1650"/>
    <n v="1850"/>
    <n v="1900"/>
    <n v="2000"/>
    <n v="2050"/>
    <n v="2000"/>
    <n v="2100"/>
    <n v="2050"/>
    <n v="2150"/>
    <n v="2200"/>
    <n v="23700"/>
    <n v="1975"/>
    <n v="2200"/>
    <n v="1100"/>
    <n v="0.05"/>
    <x v="0"/>
  </r>
  <r>
    <x v="23"/>
    <x v="19"/>
    <x v="11"/>
    <n v="1300"/>
    <n v="1800"/>
    <n v="1750"/>
    <n v="1900"/>
    <n v="1950"/>
    <n v="2050"/>
    <n v="2100"/>
    <n v="2050"/>
    <n v="2150"/>
    <n v="2100"/>
    <n v="2200"/>
    <n v="2250"/>
    <n v="24600"/>
    <n v="2050"/>
    <n v="2250"/>
    <n v="1300"/>
    <n v="-0.01"/>
    <x v="1"/>
  </r>
  <r>
    <x v="24"/>
    <x v="20"/>
    <x v="12"/>
    <n v="1200"/>
    <n v="1750"/>
    <n v="1700"/>
    <n v="1850"/>
    <n v="1800"/>
    <n v="1950"/>
    <n v="2000"/>
    <n v="1950"/>
    <n v="2050"/>
    <n v="2000"/>
    <n v="2100"/>
    <n v="2150"/>
    <n v="23200"/>
    <n v="1933.33"/>
    <n v="2150"/>
    <n v="1200"/>
    <n v="0.03"/>
    <x v="0"/>
  </r>
  <r>
    <x v="25"/>
    <x v="21"/>
    <x v="11"/>
    <n v="800000"/>
    <n v="1100000"/>
    <n v="1150000"/>
    <n v="950000"/>
    <n v="1200000"/>
    <n v="1250000"/>
    <n v="1300000"/>
    <n v="1250000"/>
    <n v="1350000"/>
    <n v="1250000"/>
    <n v="1400000"/>
    <n v="1450000"/>
    <n v="14400000"/>
    <n v="1200000"/>
    <n v="1450000"/>
    <n v="800000"/>
    <n v="0.04"/>
    <x v="0"/>
  </r>
  <r>
    <x v="26"/>
    <x v="22"/>
    <x v="6"/>
    <n v="450000"/>
    <n v="750000"/>
    <n v="770000"/>
    <n v="600000"/>
    <n v="800000"/>
    <n v="820000"/>
    <n v="850000"/>
    <n v="800000"/>
    <n v="870000"/>
    <n v="820000"/>
    <n v="890000"/>
    <n v="910000"/>
    <n v="9030000"/>
    <n v="752500"/>
    <n v="910000"/>
    <n v="450000"/>
    <n v="-0.02"/>
    <x v="1"/>
  </r>
  <r>
    <x v="27"/>
    <x v="23"/>
    <x v="12"/>
    <n v="250000"/>
    <n v="450000"/>
    <n v="470000"/>
    <n v="320000"/>
    <n v="490000"/>
    <n v="510000"/>
    <n v="530000"/>
    <n v="520000"/>
    <n v="550000"/>
    <n v="540000"/>
    <n v="570000"/>
    <n v="580000"/>
    <n v="5810000"/>
    <n v="484166.67"/>
    <n v="580000"/>
    <n v="250000"/>
    <n v="0.01"/>
    <x v="0"/>
  </r>
  <r>
    <x v="28"/>
    <x v="24"/>
    <x v="11"/>
    <n v="12000"/>
    <n v="27000"/>
    <n v="28000"/>
    <n v="22000"/>
    <n v="29000"/>
    <n v="30000"/>
    <n v="31000"/>
    <n v="30000"/>
    <n v="32000"/>
    <n v="31000"/>
    <n v="33000"/>
    <n v="34000"/>
    <n v="319000"/>
    <n v="26583.33"/>
    <n v="34000"/>
    <n v="12000"/>
    <n v="-0.06"/>
    <x v="1"/>
  </r>
  <r>
    <x v="29"/>
    <x v="25"/>
    <x v="0"/>
    <n v="70000"/>
    <n v="120000"/>
    <n v="125000"/>
    <n v="95000"/>
    <n v="130000"/>
    <n v="135000"/>
    <n v="140000"/>
    <n v="135000"/>
    <n v="145000"/>
    <n v="135000"/>
    <n v="150000"/>
    <n v="155000"/>
    <n v="1480000"/>
    <n v="123333.33"/>
    <n v="155000"/>
    <n v="70000"/>
    <n v="0.05"/>
    <x v="0"/>
  </r>
  <r>
    <x v="30"/>
    <x v="26"/>
    <x v="5"/>
    <n v="6500"/>
    <n v="10000"/>
    <n v="10300"/>
    <n v="8200"/>
    <n v="10500"/>
    <n v="10800"/>
    <n v="11100"/>
    <n v="10700"/>
    <n v="11300"/>
    <n v="10900"/>
    <n v="11500"/>
    <n v="11800"/>
    <n v="116600"/>
    <n v="9716.67"/>
    <n v="11800"/>
    <n v="6500"/>
    <n v="-0.03"/>
    <x v="1"/>
  </r>
  <r>
    <x v="31"/>
    <x v="27"/>
    <x v="4"/>
    <n v="2100"/>
    <n v="3100"/>
    <n v="3200"/>
    <n v="2500"/>
    <n v="3300"/>
    <n v="3400"/>
    <n v="3600"/>
    <n v="3500"/>
    <n v="3700"/>
    <n v="3600"/>
    <n v="3800"/>
    <n v="3900"/>
    <n v="39700"/>
    <n v="3308.33"/>
    <n v="3900"/>
    <n v="2100"/>
    <n v="0.08"/>
    <x v="0"/>
  </r>
  <r>
    <x v="32"/>
    <x v="28"/>
    <x v="2"/>
    <n v="420000"/>
    <n v="700000"/>
    <n v="730000"/>
    <n v="550000"/>
    <n v="750000"/>
    <n v="770000"/>
    <n v="800000"/>
    <n v="780000"/>
    <n v="820000"/>
    <n v="800000"/>
    <n v="850000"/>
    <n v="870000"/>
    <n v="8040000"/>
    <n v="670000"/>
    <n v="870000"/>
    <n v="420000"/>
    <n v="0.02"/>
    <x v="0"/>
  </r>
  <r>
    <x v="33"/>
    <x v="29"/>
    <x v="3"/>
    <n v="230000"/>
    <n v="380000"/>
    <n v="400000"/>
    <n v="300000"/>
    <n v="420000"/>
    <n v="430000"/>
    <n v="450000"/>
    <n v="440000"/>
    <n v="460000"/>
    <n v="450000"/>
    <n v="470000"/>
    <n v="480000"/>
    <n v="4810000"/>
    <n v="400833.33"/>
    <n v="480000"/>
    <n v="230000"/>
    <n v="-0.01"/>
    <x v="1"/>
  </r>
  <r>
    <x v="34"/>
    <x v="30"/>
    <x v="11"/>
    <n v="10000"/>
    <n v="15000"/>
    <n v="16000"/>
    <n v="13000"/>
    <n v="17000"/>
    <n v="17500"/>
    <n v="18500"/>
    <n v="18000"/>
    <n v="19000"/>
    <n v="18500"/>
    <n v="19500"/>
    <n v="20000"/>
    <n v="182500"/>
    <n v="15208.33"/>
    <n v="20000"/>
    <n v="10000"/>
    <n v="0.06"/>
    <x v="0"/>
  </r>
  <r>
    <x v="35"/>
    <x v="31"/>
    <x v="6"/>
    <n v="55000"/>
    <n v="85000"/>
    <n v="88000"/>
    <n v="70000"/>
    <n v="90000"/>
    <n v="93000"/>
    <n v="96000"/>
    <n v="94000"/>
    <n v="98000"/>
    <n v="96000"/>
    <n v="101000"/>
    <n v="103000"/>
    <n v="989000"/>
    <n v="82416.67"/>
    <n v="103000"/>
    <n v="55000"/>
    <n v="-0.03"/>
    <x v="1"/>
  </r>
  <r>
    <x v="36"/>
    <x v="32"/>
    <x v="0"/>
    <n v="850000"/>
    <n v="1200000"/>
    <n v="1250000"/>
    <n v="1000000"/>
    <n v="1300000"/>
    <n v="1350000"/>
    <n v="1400000"/>
    <n v="1350000"/>
    <n v="1450000"/>
    <n v="1350000"/>
    <n v="1500000"/>
    <n v="1550000"/>
    <n v="15300000"/>
    <n v="1275000"/>
    <n v="1550000"/>
    <n v="850000"/>
    <n v="0.03"/>
    <x v="0"/>
  </r>
  <r>
    <x v="37"/>
    <x v="33"/>
    <x v="13"/>
    <n v="400000"/>
    <n v="600000"/>
    <n v="620000"/>
    <n v="480000"/>
    <n v="640000"/>
    <n v="660000"/>
    <n v="680000"/>
    <n v="660000"/>
    <n v="700000"/>
    <n v="680000"/>
    <n v="720000"/>
    <n v="740000"/>
    <n v="7200000"/>
    <n v="600000"/>
    <n v="740000"/>
    <n v="400000"/>
    <n v="-0.02"/>
    <x v="1"/>
  </r>
  <r>
    <x v="38"/>
    <x v="34"/>
    <x v="2"/>
    <n v="190000"/>
    <n v="300000"/>
    <n v="310000"/>
    <n v="240000"/>
    <n v="320000"/>
    <n v="330000"/>
    <n v="340000"/>
    <n v="330000"/>
    <n v="350000"/>
    <n v="340000"/>
    <n v="360000"/>
    <n v="370000"/>
    <n v="3580000"/>
    <n v="298333.33"/>
    <n v="370000"/>
    <n v="190000"/>
    <n v="0.01"/>
    <x v="0"/>
  </r>
  <r>
    <x v="39"/>
    <x v="35"/>
    <x v="11"/>
    <n v="30000"/>
    <n v="45000"/>
    <n v="47000"/>
    <n v="37000"/>
    <n v="49000"/>
    <n v="51000"/>
    <n v="53000"/>
    <n v="52000"/>
    <n v="55000"/>
    <n v="54000"/>
    <n v="57000"/>
    <n v="59000"/>
    <n v="582000"/>
    <n v="48500"/>
    <n v="59000"/>
    <n v="30000"/>
    <n v="-0.05"/>
    <x v="1"/>
  </r>
  <r>
    <x v="40"/>
    <x v="36"/>
    <x v="14"/>
    <n v="65000"/>
    <n v="95000"/>
    <n v="98000"/>
    <n v="80000"/>
    <n v="100000"/>
    <n v="103000"/>
    <n v="106000"/>
    <n v="104000"/>
    <n v="108000"/>
    <n v="106000"/>
    <n v="111000"/>
    <n v="113000"/>
    <n v="1099000"/>
    <n v="91583.33"/>
    <n v="113000"/>
    <n v="65000"/>
    <n v="0.04"/>
    <x v="0"/>
  </r>
  <r>
    <x v="41"/>
    <x v="37"/>
    <x v="5"/>
    <n v="10000"/>
    <n v="15000"/>
    <n v="15500"/>
    <n v="12000"/>
    <n v="16000"/>
    <n v="16500"/>
    <n v="17000"/>
    <n v="16500"/>
    <n v="17500"/>
    <n v="17000"/>
    <n v="18000"/>
    <n v="18500"/>
    <n v="180000"/>
    <n v="15000"/>
    <n v="18500"/>
    <n v="10000"/>
    <n v="-0.02"/>
    <x v="1"/>
  </r>
  <r>
    <x v="42"/>
    <x v="38"/>
    <x v="8"/>
    <n v="2500"/>
    <n v="3800"/>
    <n v="3900"/>
    <n v="3200"/>
    <n v="4000"/>
    <n v="4100"/>
    <n v="4200"/>
    <n v="4100"/>
    <n v="4300"/>
    <n v="4200"/>
    <n v="4400"/>
    <n v="4500"/>
    <n v="46200"/>
    <n v="3850"/>
    <n v="4500"/>
    <n v="2500"/>
    <n v="0.06"/>
    <x v="0"/>
  </r>
  <r>
    <x v="43"/>
    <x v="39"/>
    <x v="0"/>
    <n v="800"/>
    <n v="1200"/>
    <n v="1250"/>
    <n v="750"/>
    <n v="1300"/>
    <n v="1350"/>
    <n v="1400"/>
    <n v="1350"/>
    <n v="1450"/>
    <n v="1350"/>
    <n v="1500"/>
    <n v="1550"/>
    <n v="14750"/>
    <n v="1229.17"/>
    <n v="1550"/>
    <n v="800"/>
    <n v="-0.01"/>
    <x v="1"/>
  </r>
  <r>
    <x v="44"/>
    <x v="40"/>
    <x v="6"/>
    <n v="50000"/>
    <n v="75000"/>
    <n v="78000"/>
    <n v="63000"/>
    <n v="80000"/>
    <n v="83000"/>
    <n v="86000"/>
    <n v="84000"/>
    <n v="88000"/>
    <n v="86000"/>
    <n v="91000"/>
    <n v="93000"/>
    <n v="874000"/>
    <n v="72833.33"/>
    <n v="93000"/>
    <n v="50000"/>
    <n v="0.03"/>
    <x v="0"/>
  </r>
  <r>
    <x v="45"/>
    <x v="41"/>
    <x v="5"/>
    <n v="2400"/>
    <n v="3400"/>
    <n v="3500"/>
    <n v="2800"/>
    <n v="3600"/>
    <n v="3700"/>
    <n v="3800"/>
    <n v="3700"/>
    <n v="3900"/>
    <n v="3800"/>
    <n v="4000"/>
    <n v="4100"/>
    <n v="41200"/>
    <n v="3433.33"/>
    <n v="4100"/>
    <n v="2400"/>
    <n v="-0.04"/>
    <x v="1"/>
  </r>
  <r>
    <x v="46"/>
    <x v="1"/>
    <x v="1"/>
    <n v="550000"/>
    <n v="850000"/>
    <n v="900000"/>
    <n v="700000"/>
    <n v="950000"/>
    <n v="1000000"/>
    <n v="1050000"/>
    <n v="1000000"/>
    <n v="1100000"/>
    <n v="1000000"/>
    <n v="1150000"/>
    <n v="1200000"/>
    <n v="11000000"/>
    <n v="916666.67"/>
    <n v="1200000"/>
    <n v="550000"/>
    <n v="0.02"/>
    <x v="0"/>
  </r>
  <r>
    <x v="47"/>
    <x v="42"/>
    <x v="15"/>
    <m/>
    <m/>
    <m/>
    <m/>
    <m/>
    <m/>
    <m/>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304326-B43A-4706-A33A-93A07B05FA77}" name="PivotTable1" cacheId="37"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18">
  <location ref="AF2:AK50" firstHeaderRow="0" firstDataRow="1" firstDataCol="3"/>
  <pivotFields count="21">
    <pivotField axis="axisRow" compact="0" outline="0" showAll="0" sortType="ascending" defaultSubtotal="0">
      <items count="48">
        <item x="13"/>
        <item x="4"/>
        <item x="25"/>
        <item x="10"/>
        <item x="17"/>
        <item x="28"/>
        <item x="0"/>
        <item x="6"/>
        <item x="21"/>
        <item x="9"/>
        <item x="24"/>
        <item x="22"/>
        <item x="7"/>
        <item x="26"/>
        <item x="16"/>
        <item x="27"/>
        <item x="3"/>
        <item x="12"/>
        <item x="20"/>
        <item x="23"/>
        <item x="8"/>
        <item x="18"/>
        <item x="1"/>
        <item x="15"/>
        <item x="19"/>
        <item x="11"/>
        <item x="5"/>
        <item x="14"/>
        <item x="2"/>
        <item x="47"/>
        <item x="29"/>
        <item x="30"/>
        <item x="31"/>
        <item x="32"/>
        <item x="33"/>
        <item x="34"/>
        <item x="35"/>
        <item x="36"/>
        <item x="37"/>
        <item x="38"/>
        <item x="39"/>
        <item x="40"/>
        <item x="41"/>
        <item x="42"/>
        <item x="43"/>
        <item x="44"/>
        <item x="45"/>
        <item x="46"/>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sortType="ascending" defaultSubtotal="0">
      <items count="43">
        <item x="15"/>
        <item x="8"/>
        <item x="24"/>
        <item x="6"/>
        <item x="17"/>
        <item x="10"/>
        <item x="18"/>
        <item x="23"/>
        <item x="4"/>
        <item x="14"/>
        <item x="22"/>
        <item x="1"/>
        <item x="13"/>
        <item x="16"/>
        <item x="2"/>
        <item x="3"/>
        <item x="11"/>
        <item x="21"/>
        <item x="12"/>
        <item x="0"/>
        <item x="5"/>
        <item x="9"/>
        <item x="7"/>
        <item x="19"/>
        <item x="20"/>
        <item x="42"/>
        <item x="25"/>
        <item x="26"/>
        <item x="27"/>
        <item x="28"/>
        <item x="29"/>
        <item x="30"/>
        <item x="31"/>
        <item x="32"/>
        <item x="33"/>
        <item x="34"/>
        <item x="35"/>
        <item x="36"/>
        <item x="37"/>
        <item x="38"/>
        <item x="39"/>
        <item x="40"/>
        <item x="4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sortType="ascending" defaultSubtotal="0">
      <items count="16">
        <item x="0"/>
        <item x="1"/>
        <item x="7"/>
        <item x="2"/>
        <item x="9"/>
        <item x="3"/>
        <item x="5"/>
        <item x="8"/>
        <item x="6"/>
        <item x="11"/>
        <item x="10"/>
        <item x="4"/>
        <item x="12"/>
        <item x="15"/>
        <item x="13"/>
        <item x="1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3">
        <item x="0"/>
        <item x="1"/>
        <item x="2"/>
      </items>
      <extLst>
        <ext xmlns:x14="http://schemas.microsoft.com/office/spreadsheetml/2009/9/main" uri="{2946ED86-A175-432a-8AC1-64E0C546D7DE}">
          <x14:pivotField fillDownLabels="1"/>
        </ext>
      </extLst>
    </pivotField>
  </pivotFields>
  <rowFields count="3">
    <field x="0"/>
    <field x="1"/>
    <field x="2"/>
  </rowFields>
  <rowItems count="48">
    <i>
      <x v="29"/>
      <x v="25"/>
      <x v="13"/>
    </i>
    <i>
      <x v="44"/>
      <x v="40"/>
      <x/>
    </i>
    <i>
      <x v="27"/>
      <x v="19"/>
      <x/>
    </i>
    <i>
      <x/>
      <x v="14"/>
      <x/>
    </i>
    <i>
      <x v="3"/>
      <x v="5"/>
      <x v="1"/>
    </i>
    <i>
      <x v="17"/>
      <x v="11"/>
      <x v="1"/>
    </i>
    <i>
      <x v="25"/>
      <x v="15"/>
      <x v="1"/>
    </i>
    <i>
      <x v="9"/>
      <x v="21"/>
      <x v="1"/>
    </i>
    <i>
      <x v="20"/>
      <x v="1"/>
      <x v="1"/>
    </i>
    <i>
      <x v="10"/>
      <x v="24"/>
      <x v="12"/>
    </i>
    <i>
      <x v="11"/>
      <x v="6"/>
      <x v="10"/>
    </i>
    <i>
      <x v="19"/>
      <x v="23"/>
      <x v="9"/>
    </i>
    <i>
      <x v="12"/>
      <x v="22"/>
      <x v="1"/>
    </i>
    <i>
      <x v="18"/>
      <x v="13"/>
      <x v="7"/>
    </i>
    <i>
      <x v="32"/>
      <x v="28"/>
      <x v="11"/>
    </i>
    <i>
      <x v="46"/>
      <x v="42"/>
      <x v="6"/>
    </i>
    <i>
      <x v="43"/>
      <x v="39"/>
      <x v="7"/>
    </i>
    <i>
      <x v="8"/>
      <x v="4"/>
      <x v="4"/>
    </i>
    <i>
      <x v="7"/>
      <x v="3"/>
      <x v="1"/>
    </i>
    <i>
      <x v="31"/>
      <x v="27"/>
      <x v="6"/>
    </i>
    <i>
      <x v="26"/>
      <x v="20"/>
      <x/>
    </i>
    <i>
      <x v="42"/>
      <x v="38"/>
      <x v="6"/>
    </i>
    <i>
      <x v="35"/>
      <x v="31"/>
      <x v="9"/>
    </i>
    <i>
      <x v="5"/>
      <x v="2"/>
      <x v="9"/>
    </i>
    <i>
      <x v="16"/>
      <x v="15"/>
      <x v="1"/>
    </i>
    <i>
      <x v="40"/>
      <x v="36"/>
      <x v="9"/>
    </i>
    <i>
      <x v="45"/>
      <x v="41"/>
      <x v="8"/>
    </i>
    <i>
      <x v="36"/>
      <x v="32"/>
      <x v="8"/>
    </i>
    <i>
      <x v="41"/>
      <x v="37"/>
      <x v="15"/>
    </i>
    <i>
      <x v="24"/>
      <x/>
      <x v="2"/>
    </i>
    <i>
      <x v="30"/>
      <x v="26"/>
      <x/>
    </i>
    <i>
      <x v="1"/>
      <x v="8"/>
      <x/>
    </i>
    <i>
      <x v="21"/>
      <x v="9"/>
      <x v="8"/>
    </i>
    <i>
      <x v="39"/>
      <x v="35"/>
      <x v="3"/>
    </i>
    <i>
      <x v="4"/>
      <x v="12"/>
      <x v="6"/>
    </i>
    <i>
      <x v="34"/>
      <x v="30"/>
      <x v="5"/>
    </i>
    <i>
      <x v="15"/>
      <x v="7"/>
      <x v="12"/>
    </i>
    <i>
      <x v="38"/>
      <x v="34"/>
      <x v="14"/>
    </i>
    <i>
      <x v="28"/>
      <x v="14"/>
      <x v="3"/>
    </i>
    <i>
      <x v="33"/>
      <x v="29"/>
      <x v="3"/>
    </i>
    <i>
      <x v="14"/>
      <x v="18"/>
      <x v="11"/>
    </i>
    <i>
      <x v="13"/>
      <x v="10"/>
      <x v="8"/>
    </i>
    <i>
      <x v="47"/>
      <x v="11"/>
      <x v="1"/>
    </i>
    <i>
      <x v="22"/>
      <x v="11"/>
      <x v="1"/>
    </i>
    <i>
      <x v="23"/>
      <x v="16"/>
      <x v="5"/>
    </i>
    <i>
      <x v="2"/>
      <x v="17"/>
      <x v="9"/>
    </i>
    <i>
      <x v="37"/>
      <x v="33"/>
      <x/>
    </i>
    <i>
      <x v="6"/>
      <x v="19"/>
      <x/>
    </i>
  </rowItems>
  <colFields count="1">
    <field x="-2"/>
  </colFields>
  <colItems count="3">
    <i>
      <x/>
    </i>
    <i i="1">
      <x v="1"/>
    </i>
    <i i="2">
      <x v="2"/>
    </i>
  </colItems>
  <dataFields count="3">
    <dataField name="Average of Average" fld="16" subtotal="average" baseField="1" baseItem="0" numFmtId="164"/>
    <dataField name="Average of MoM" fld="19" subtotal="average" baseField="0" baseItem="17"/>
    <dataField name="Sum of Totals" fld="15" baseField="0" baseItem="0"/>
  </dataFields>
  <formats count="7">
    <format dxfId="406">
      <pivotArea dataOnly="0" outline="0" axis="axisValues" fieldPosition="0"/>
    </format>
    <format dxfId="407">
      <pivotArea outline="0" collapsedLevelsAreSubtotals="1" fieldPosition="0"/>
    </format>
    <format dxfId="408">
      <pivotArea outline="0" collapsedLevelsAreSubtotals="1" fieldPosition="0"/>
    </format>
    <format dxfId="409">
      <pivotArea outline="0" collapsedLevelsAreSubtotals="1" fieldPosition="0"/>
    </format>
    <format dxfId="410">
      <pivotArea dataOnly="0" labelOnly="1" outline="0" axis="axisValues" fieldPosition="0"/>
    </format>
    <format dxfId="411">
      <pivotArea dataOnly="0" labelOnly="1" outline="0" axis="axisValues" fieldPosition="0"/>
    </format>
    <format dxfId="412">
      <pivotArea outline="0" collapsedLevelsAreSubtotals="1" fieldPosition="0"/>
    </format>
  </formats>
  <chartFormats count="37">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2"/>
          </reference>
        </references>
      </pivotArea>
    </chartFormat>
    <chartFormat chart="11" format="6">
      <pivotArea type="data" outline="0" fieldPosition="0">
        <references count="2">
          <reference field="4294967294" count="1" selected="0">
            <x v="0"/>
          </reference>
          <reference field="0" count="1" selected="0">
            <x v="6"/>
          </reference>
        </references>
      </pivotArea>
    </chartFormat>
    <chartFormat chart="11" format="7">
      <pivotArea type="data" outline="0" fieldPosition="0">
        <references count="2">
          <reference field="4294967294" count="1" selected="0">
            <x v="2"/>
          </reference>
          <reference field="0" count="1" selected="0">
            <x v="6"/>
          </reference>
        </references>
      </pivotArea>
    </chartFormat>
    <chartFormat chart="11" format="8">
      <pivotArea type="data" outline="0" fieldPosition="0">
        <references count="2">
          <reference field="4294967294" count="1" selected="0">
            <x v="2"/>
          </reference>
          <reference field="0" count="1" selected="0">
            <x v="29"/>
          </reference>
        </references>
      </pivotArea>
    </chartFormat>
    <chartFormat chart="11" format="9">
      <pivotArea type="data" outline="0" fieldPosition="0">
        <references count="2">
          <reference field="4294967294" count="1" selected="0">
            <x v="2"/>
          </reference>
          <reference field="0" count="1" selected="0">
            <x v="27"/>
          </reference>
        </references>
      </pivotArea>
    </chartFormat>
    <chartFormat chart="11" format="10">
      <pivotArea type="data" outline="0" fieldPosition="0">
        <references count="2">
          <reference field="4294967294" count="1" selected="0">
            <x v="2"/>
          </reference>
          <reference field="0" count="1" selected="0">
            <x v="0"/>
          </reference>
        </references>
      </pivotArea>
    </chartFormat>
    <chartFormat chart="11" format="11">
      <pivotArea type="data" outline="0" fieldPosition="0">
        <references count="2">
          <reference field="4294967294" count="1" selected="0">
            <x v="2"/>
          </reference>
          <reference field="0" count="1" selected="0">
            <x v="3"/>
          </reference>
        </references>
      </pivotArea>
    </chartFormat>
    <chartFormat chart="11" format="12">
      <pivotArea type="data" outline="0" fieldPosition="0">
        <references count="2">
          <reference field="4294967294" count="1" selected="0">
            <x v="2"/>
          </reference>
          <reference field="0" count="1" selected="0">
            <x v="17"/>
          </reference>
        </references>
      </pivotArea>
    </chartFormat>
    <chartFormat chart="11" format="13">
      <pivotArea type="data" outline="0" fieldPosition="0">
        <references count="2">
          <reference field="4294967294" count="1" selected="0">
            <x v="2"/>
          </reference>
          <reference field="0" count="1" selected="0">
            <x v="25"/>
          </reference>
        </references>
      </pivotArea>
    </chartFormat>
    <chartFormat chart="11" format="14">
      <pivotArea type="data" outline="0" fieldPosition="0">
        <references count="2">
          <reference field="4294967294" count="1" selected="0">
            <x v="2"/>
          </reference>
          <reference field="0" count="1" selected="0">
            <x v="9"/>
          </reference>
        </references>
      </pivotArea>
    </chartFormat>
    <chartFormat chart="11" format="15">
      <pivotArea type="data" outline="0" fieldPosition="0">
        <references count="2">
          <reference field="4294967294" count="1" selected="0">
            <x v="2"/>
          </reference>
          <reference field="0" count="1" selected="0">
            <x v="20"/>
          </reference>
        </references>
      </pivotArea>
    </chartFormat>
    <chartFormat chart="11" format="16">
      <pivotArea type="data" outline="0" fieldPosition="0">
        <references count="2">
          <reference field="4294967294" count="1" selected="0">
            <x v="2"/>
          </reference>
          <reference field="0" count="1" selected="0">
            <x v="10"/>
          </reference>
        </references>
      </pivotArea>
    </chartFormat>
    <chartFormat chart="11" format="17">
      <pivotArea type="data" outline="0" fieldPosition="0">
        <references count="2">
          <reference field="4294967294" count="1" selected="0">
            <x v="2"/>
          </reference>
          <reference field="0" count="1" selected="0">
            <x v="11"/>
          </reference>
        </references>
      </pivotArea>
    </chartFormat>
    <chartFormat chart="11" format="18">
      <pivotArea type="data" outline="0" fieldPosition="0">
        <references count="2">
          <reference field="4294967294" count="1" selected="0">
            <x v="2"/>
          </reference>
          <reference field="0" count="1" selected="0">
            <x v="19"/>
          </reference>
        </references>
      </pivotArea>
    </chartFormat>
    <chartFormat chart="11" format="19">
      <pivotArea type="data" outline="0" fieldPosition="0">
        <references count="2">
          <reference field="4294967294" count="1" selected="0">
            <x v="2"/>
          </reference>
          <reference field="0" count="1" selected="0">
            <x v="12"/>
          </reference>
        </references>
      </pivotArea>
    </chartFormat>
    <chartFormat chart="11" format="20">
      <pivotArea type="data" outline="0" fieldPosition="0">
        <references count="2">
          <reference field="4294967294" count="1" selected="0">
            <x v="2"/>
          </reference>
          <reference field="0" count="1" selected="0">
            <x v="18"/>
          </reference>
        </references>
      </pivotArea>
    </chartFormat>
    <chartFormat chart="11" format="21">
      <pivotArea type="data" outline="0" fieldPosition="0">
        <references count="2">
          <reference field="4294967294" count="1" selected="0">
            <x v="2"/>
          </reference>
          <reference field="0" count="1" selected="0">
            <x v="8"/>
          </reference>
        </references>
      </pivotArea>
    </chartFormat>
    <chartFormat chart="11" format="22">
      <pivotArea type="data" outline="0" fieldPosition="0">
        <references count="2">
          <reference field="4294967294" count="1" selected="0">
            <x v="2"/>
          </reference>
          <reference field="0" count="1" selected="0">
            <x v="7"/>
          </reference>
        </references>
      </pivotArea>
    </chartFormat>
    <chartFormat chart="11" format="23">
      <pivotArea type="data" outline="0" fieldPosition="0">
        <references count="2">
          <reference field="4294967294" count="1" selected="0">
            <x v="2"/>
          </reference>
          <reference field="0" count="1" selected="0">
            <x v="26"/>
          </reference>
        </references>
      </pivotArea>
    </chartFormat>
    <chartFormat chart="11" format="24">
      <pivotArea type="data" outline="0" fieldPosition="0">
        <references count="2">
          <reference field="4294967294" count="1" selected="0">
            <x v="2"/>
          </reference>
          <reference field="0" count="1" selected="0">
            <x v="5"/>
          </reference>
        </references>
      </pivotArea>
    </chartFormat>
    <chartFormat chart="11" format="25">
      <pivotArea type="data" outline="0" fieldPosition="0">
        <references count="2">
          <reference field="4294967294" count="1" selected="0">
            <x v="2"/>
          </reference>
          <reference field="0" count="1" selected="0">
            <x v="16"/>
          </reference>
        </references>
      </pivotArea>
    </chartFormat>
    <chartFormat chart="11" format="26">
      <pivotArea type="data" outline="0" fieldPosition="0">
        <references count="2">
          <reference field="4294967294" count="1" selected="0">
            <x v="2"/>
          </reference>
          <reference field="0" count="1" selected="0">
            <x v="24"/>
          </reference>
        </references>
      </pivotArea>
    </chartFormat>
    <chartFormat chart="11" format="27">
      <pivotArea type="data" outline="0" fieldPosition="0">
        <references count="2">
          <reference field="4294967294" count="1" selected="0">
            <x v="2"/>
          </reference>
          <reference field="0" count="1" selected="0">
            <x v="1"/>
          </reference>
        </references>
      </pivotArea>
    </chartFormat>
    <chartFormat chart="11" format="28">
      <pivotArea type="data" outline="0" fieldPosition="0">
        <references count="2">
          <reference field="4294967294" count="1" selected="0">
            <x v="2"/>
          </reference>
          <reference field="0" count="1" selected="0">
            <x v="21"/>
          </reference>
        </references>
      </pivotArea>
    </chartFormat>
    <chartFormat chart="11" format="29">
      <pivotArea type="data" outline="0" fieldPosition="0">
        <references count="2">
          <reference field="4294967294" count="1" selected="0">
            <x v="2"/>
          </reference>
          <reference field="0" count="1" selected="0">
            <x v="4"/>
          </reference>
        </references>
      </pivotArea>
    </chartFormat>
    <chartFormat chart="11" format="30">
      <pivotArea type="data" outline="0" fieldPosition="0">
        <references count="2">
          <reference field="4294967294" count="1" selected="0">
            <x v="2"/>
          </reference>
          <reference field="0" count="1" selected="0">
            <x v="15"/>
          </reference>
        </references>
      </pivotArea>
    </chartFormat>
    <chartFormat chart="11" format="31">
      <pivotArea type="data" outline="0" fieldPosition="0">
        <references count="2">
          <reference field="4294967294" count="1" selected="0">
            <x v="2"/>
          </reference>
          <reference field="0" count="1" selected="0">
            <x v="28"/>
          </reference>
        </references>
      </pivotArea>
    </chartFormat>
    <chartFormat chart="11" format="32">
      <pivotArea type="data" outline="0" fieldPosition="0">
        <references count="2">
          <reference field="4294967294" count="1" selected="0">
            <x v="2"/>
          </reference>
          <reference field="0" count="1" selected="0">
            <x v="14"/>
          </reference>
        </references>
      </pivotArea>
    </chartFormat>
    <chartFormat chart="11" format="33">
      <pivotArea type="data" outline="0" fieldPosition="0">
        <references count="2">
          <reference field="4294967294" count="1" selected="0">
            <x v="2"/>
          </reference>
          <reference field="0" count="1" selected="0">
            <x v="13"/>
          </reference>
        </references>
      </pivotArea>
    </chartFormat>
    <chartFormat chart="11" format="34">
      <pivotArea type="data" outline="0" fieldPosition="0">
        <references count="2">
          <reference field="4294967294" count="1" selected="0">
            <x v="2"/>
          </reference>
          <reference field="0" count="1" selected="0">
            <x v="22"/>
          </reference>
        </references>
      </pivotArea>
    </chartFormat>
    <chartFormat chart="11" format="35">
      <pivotArea type="data" outline="0" fieldPosition="0">
        <references count="2">
          <reference field="4294967294" count="1" selected="0">
            <x v="2"/>
          </reference>
          <reference field="0" count="1" selected="0">
            <x v="23"/>
          </reference>
        </references>
      </pivotArea>
    </chartFormat>
    <chartFormat chart="11" format="36">
      <pivotArea type="data" outline="0" fieldPosition="0">
        <references count="2">
          <reference field="4294967294" count="1" selected="0">
            <x v="2"/>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9A48BF2-781B-48FE-9D98-0E5A9726ED35}" name="PivotTable17" cacheId="3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N9:N10" firstHeaderRow="1" firstDataRow="1" firstDataCol="0"/>
  <pivotFields count="21">
    <pivotField showAll="0"/>
    <pivotField showAll="0"/>
    <pivotField showAll="0">
      <items count="17">
        <item x="0"/>
        <item x="1"/>
        <item x="7"/>
        <item x="14"/>
        <item x="2"/>
        <item x="9"/>
        <item x="3"/>
        <item x="5"/>
        <item x="13"/>
        <item x="8"/>
        <item x="6"/>
        <item x="11"/>
        <item x="10"/>
        <item x="4"/>
        <item x="12"/>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4">
        <item x="0"/>
        <item x="1"/>
        <item x="2"/>
        <item t="default"/>
      </items>
    </pivotField>
  </pivotFields>
  <rowItems count="1">
    <i/>
  </rowItems>
  <colItems count="1">
    <i/>
  </colItems>
  <dataFields count="1">
    <dataField name="Average of Average" fld="16" subtotal="average" baseField="0" baseItem="0" numFmtId="165"/>
  </dataFields>
  <formats count="2">
    <format dxfId="461">
      <pivotArea dataOnly="0" outline="0" axis="axisValues" fieldPosition="0"/>
    </format>
    <format dxfId="4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1BCB902-35A1-42C3-BD37-0323EB96333E}" name="PivotTable8"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E2:F19" firstHeaderRow="1" firstDataRow="1" firstDataCol="1"/>
  <pivotFields count="21">
    <pivotField showAll="0"/>
    <pivotField showAll="0"/>
    <pivotField axis="axisRow" showAll="0" sortType="ascending">
      <items count="17">
        <item x="0"/>
        <item x="1"/>
        <item x="7"/>
        <item x="2"/>
        <item x="9"/>
        <item x="3"/>
        <item x="5"/>
        <item x="8"/>
        <item x="6"/>
        <item x="11"/>
        <item x="10"/>
        <item x="4"/>
        <item x="12"/>
        <item x="15"/>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17">
    <i>
      <x v="13"/>
    </i>
    <i>
      <x v="10"/>
    </i>
    <i>
      <x v="4"/>
    </i>
    <i>
      <x v="7"/>
    </i>
    <i>
      <x v="15"/>
    </i>
    <i>
      <x v="2"/>
    </i>
    <i>
      <x v="6"/>
    </i>
    <i>
      <x v="12"/>
    </i>
    <i>
      <x v="14"/>
    </i>
    <i>
      <x v="11"/>
    </i>
    <i>
      <x v="8"/>
    </i>
    <i>
      <x v="9"/>
    </i>
    <i>
      <x v="5"/>
    </i>
    <i>
      <x v="3"/>
    </i>
    <i>
      <x v="1"/>
    </i>
    <i>
      <x/>
    </i>
    <i t="grand">
      <x/>
    </i>
  </rowItems>
  <colItems count="1">
    <i/>
  </colItems>
  <dataFields count="1">
    <dataField name="Sum of Totals" fld="15" baseField="0" baseItem="0" numFmtId="164"/>
  </dataFields>
  <formats count="2">
    <format dxfId="463">
      <pivotArea collapsedLevelsAreSubtotals="1" fieldPosition="0">
        <references count="1">
          <reference field="2" count="0"/>
        </references>
      </pivotArea>
    </format>
    <format dxfId="46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EEF198D-3FE3-41F7-9503-D875A4D7BB34}" name="PivotTable16" cacheId="3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N5:N6" firstHeaderRow="1" firstDataRow="1" firstDataCol="0"/>
  <pivotFields count="21">
    <pivotField showAll="0"/>
    <pivotField showAll="0"/>
    <pivotField showAll="0">
      <items count="17">
        <item x="0"/>
        <item x="1"/>
        <item x="7"/>
        <item x="14"/>
        <item x="2"/>
        <item x="9"/>
        <item x="3"/>
        <item x="5"/>
        <item x="13"/>
        <item x="8"/>
        <item x="6"/>
        <item x="11"/>
        <item x="10"/>
        <item x="4"/>
        <item x="12"/>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4">
        <item x="0"/>
        <item x="1"/>
        <item x="2"/>
        <item t="default"/>
      </items>
    </pivotField>
  </pivotFields>
  <rowItems count="1">
    <i/>
  </rowItems>
  <colItems count="1">
    <i/>
  </colItems>
  <dataFields count="1">
    <dataField name="Average of MoM" fld="19" subtotal="average" baseField="0" baseItem="0" numFmtId="9"/>
  </dataFields>
  <formats count="3">
    <format dxfId="466">
      <pivotArea type="all" dataOnly="0" outline="0" fieldPosition="0"/>
    </format>
    <format dxfId="465">
      <pivotArea outline="0" collapsedLevelsAreSubtotals="1" fieldPosition="0"/>
    </format>
    <format dxfId="46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8E6D803-ACBF-406C-A953-997958446908}" name="PivotTable23" cacheId="37" dataOnRows="1" applyNumberFormats="0" applyBorderFormats="0" applyFontFormats="0" applyPatternFormats="0" applyAlignmentFormats="0" applyWidthHeightFormats="1" dataCaption="Values" updatedVersion="8" minRefreshableVersion="3" itemPrintTitles="1" createdVersion="8" indent="0" multipleFieldFilters="0" chartFormat="4">
  <location ref="S2:T14" firstHeaderRow="1" firstDataRow="1" firstDataCol="1"/>
  <pivotFields count="21">
    <pivotField showAll="0"/>
    <pivotField showAll="0"/>
    <pivotField showAll="0">
      <items count="17">
        <item x="0"/>
        <item x="1"/>
        <item x="7"/>
        <item x="14"/>
        <item x="2"/>
        <item x="9"/>
        <item x="3"/>
        <item x="5"/>
        <item x="13"/>
        <item x="8"/>
        <item x="6"/>
        <item x="11"/>
        <item x="10"/>
        <item x="4"/>
        <item x="12"/>
        <item x="15"/>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items count="4">
        <item x="0"/>
        <item x="1"/>
        <item x="2"/>
        <item t="default"/>
      </items>
    </pivotField>
  </pivotFields>
  <rowFields count="1">
    <field x="-2"/>
  </rowFields>
  <rowItems count="12">
    <i>
      <x/>
    </i>
    <i i="1">
      <x v="1"/>
    </i>
    <i i="2">
      <x v="2"/>
    </i>
    <i i="3">
      <x v="3"/>
    </i>
    <i i="4">
      <x v="4"/>
    </i>
    <i i="5">
      <x v="5"/>
    </i>
    <i i="6">
      <x v="6"/>
    </i>
    <i i="7">
      <x v="7"/>
    </i>
    <i i="8">
      <x v="8"/>
    </i>
    <i i="9">
      <x v="9"/>
    </i>
    <i i="10">
      <x v="10"/>
    </i>
    <i i="11">
      <x v="11"/>
    </i>
  </rowItems>
  <colItems count="1">
    <i/>
  </colItems>
  <dataFields count="12">
    <dataField name="Average of Jan-23" fld="3" subtotal="average" baseField="0" baseItem="0"/>
    <dataField name="Average of Feb-23" fld="4" subtotal="average" baseField="0" baseItem="0"/>
    <dataField name="Average of Mar-23" fld="5" subtotal="average" baseField="0" baseItem="0"/>
    <dataField name="Average of Apr-23" fld="6" subtotal="average" baseField="0" baseItem="0"/>
    <dataField name="Average of May-23" fld="7" subtotal="average" baseField="0" baseItem="0"/>
    <dataField name="Average of Jun-23" fld="8" subtotal="average" baseField="0" baseItem="0"/>
    <dataField name="Average of Jul-23" fld="9" subtotal="average" baseField="0" baseItem="0"/>
    <dataField name="Average of Aug-23" fld="10" subtotal="average" baseField="0" baseItem="0"/>
    <dataField name="Average of Sep-23" fld="11" subtotal="average" baseField="0" baseItem="0"/>
    <dataField name="Average of Oct-23" fld="12" subtotal="average" baseField="0" baseItem="0"/>
    <dataField name="Average of Nov-23" fld="13" subtotal="average" baseField="0" baseItem="0"/>
    <dataField name="Average of Dec-23" fld="14" subtotal="average" baseField="0" baseItem="0"/>
  </dataFields>
  <formats count="7">
    <format dxfId="473">
      <pivotArea dataOnly="0" outline="0" axis="axisValues" fieldPosition="0"/>
    </format>
    <format dxfId="472">
      <pivotArea outline="0" collapsedLevelsAreSubtotals="1" fieldPosition="0"/>
    </format>
    <format dxfId="471">
      <pivotArea outline="0" collapsedLevelsAreSubtotals="1" fieldPosition="0"/>
    </format>
    <format dxfId="470">
      <pivotArea outline="0" collapsedLevelsAreSubtotals="1" fieldPosition="0"/>
    </format>
    <format dxfId="469">
      <pivotArea dataOnly="0" labelOnly="1" outline="0" axis="axisValues" fieldPosition="0"/>
    </format>
    <format dxfId="468">
      <pivotArea dataOnly="0" labelOnly="1" outline="0" axis="axisValues" fieldPosition="0"/>
    </format>
    <format dxfId="467">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5D9D1F3-1730-47A5-A1F9-AA3E8715EE1A}" name="PivotTable13" cacheId="3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K8" firstHeaderRow="0" firstDataRow="0" firstDataCol="0" rowPageCount="1" colPageCount="1"/>
  <pivotFields count="21">
    <pivotField showAll="0"/>
    <pivotField axis="axisPage" showAll="0">
      <items count="26">
        <item x="15"/>
        <item x="8"/>
        <item x="24"/>
        <item x="6"/>
        <item x="17"/>
        <item x="10"/>
        <item x="18"/>
        <item x="23"/>
        <item x="4"/>
        <item x="14"/>
        <item x="22"/>
        <item x="1"/>
        <item x="13"/>
        <item x="16"/>
        <item x="2"/>
        <item x="3"/>
        <item x="11"/>
        <item x="21"/>
        <item x="12"/>
        <item x="0"/>
        <item x="5"/>
        <item x="9"/>
        <item x="7"/>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56F146C-A8AF-486D-B7A6-457DCB7E6EC6}" name="PivotTable7" cacheId="37" dataOnRows="1"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B2:C14" firstHeaderRow="1" firstDataRow="1" firstDataCol="1"/>
  <pivotFields count="21">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s>
  <rowFields count="1">
    <field x="-2"/>
  </rowFields>
  <rowItems count="12">
    <i>
      <x/>
    </i>
    <i i="1">
      <x v="1"/>
    </i>
    <i i="2">
      <x v="2"/>
    </i>
    <i i="3">
      <x v="3"/>
    </i>
    <i i="4">
      <x v="4"/>
    </i>
    <i i="5">
      <x v="5"/>
    </i>
    <i i="6">
      <x v="6"/>
    </i>
    <i i="7">
      <x v="7"/>
    </i>
    <i i="8">
      <x v="8"/>
    </i>
    <i i="9">
      <x v="9"/>
    </i>
    <i i="10">
      <x v="10"/>
    </i>
    <i i="11">
      <x v="11"/>
    </i>
  </rowItems>
  <colItems count="1">
    <i/>
  </colItems>
  <dataFields count="12">
    <dataField name="Sum of Jan-23" fld="3" baseField="0" baseItem="0"/>
    <dataField name="Sum of Apr-23" fld="6" baseField="0" baseItem="0"/>
    <dataField name="Sum of Aug-23" fld="10" baseField="0" baseItem="0"/>
    <dataField name="Sum of Feb-23" fld="4" baseField="0" baseItem="0"/>
    <dataField name="Sum of Oct-23" fld="12" baseField="0" baseItem="0"/>
    <dataField name="Sum of Mar-23" fld="5" baseField="0" baseItem="0"/>
    <dataField name="Sum of May-23" fld="7" baseField="0" baseItem="0"/>
    <dataField name="Sum of Jun-23" fld="8" baseField="0" baseItem="0"/>
    <dataField name="Sum of Sep-23" fld="11" baseField="0" baseItem="0"/>
    <dataField name="Sum of Jul-23" fld="9" baseField="0" baseItem="0"/>
    <dataField name="Sum of Nov-23" fld="13" baseField="0" baseItem="0"/>
    <dataField name="Sum of Dec-23" fld="14" baseField="0" baseItem="0"/>
  </dataFields>
  <formats count="1">
    <format dxfId="474">
      <pivotArea outline="0" collapsedLevelsAreSubtotals="1" fieldPosition="0"/>
    </format>
  </formats>
  <chartFormats count="13">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 chart="2" format="4">
      <pivotArea type="data" outline="0" fieldPosition="0">
        <references count="1">
          <reference field="4294967294" count="1" selected="0">
            <x v="1"/>
          </reference>
        </references>
      </pivotArea>
    </chartFormat>
    <chartFormat chart="2" format="5">
      <pivotArea type="data" outline="0" fieldPosition="0">
        <references count="1">
          <reference field="4294967294" count="1" selected="0">
            <x v="2"/>
          </reference>
        </references>
      </pivotArea>
    </chartFormat>
    <chartFormat chart="2" format="6">
      <pivotArea type="data" outline="0" fieldPosition="0">
        <references count="1">
          <reference field="4294967294" count="1" selected="0">
            <x v="3"/>
          </reference>
        </references>
      </pivotArea>
    </chartFormat>
    <chartFormat chart="2" format="7">
      <pivotArea type="data" outline="0" fieldPosition="0">
        <references count="1">
          <reference field="4294967294" count="1" selected="0">
            <x v="4"/>
          </reference>
        </references>
      </pivotArea>
    </chartFormat>
    <chartFormat chart="2" format="8">
      <pivotArea type="data" outline="0" fieldPosition="0">
        <references count="1">
          <reference field="4294967294" count="1" selected="0">
            <x v="5"/>
          </reference>
        </references>
      </pivotArea>
    </chartFormat>
    <chartFormat chart="2" format="9">
      <pivotArea type="data" outline="0" fieldPosition="0">
        <references count="1">
          <reference field="4294967294" count="1" selected="0">
            <x v="6"/>
          </reference>
        </references>
      </pivotArea>
    </chartFormat>
    <chartFormat chart="2" format="10">
      <pivotArea type="data" outline="0" fieldPosition="0">
        <references count="1">
          <reference field="4294967294" count="1" selected="0">
            <x v="7"/>
          </reference>
        </references>
      </pivotArea>
    </chartFormat>
    <chartFormat chart="2" format="11">
      <pivotArea type="data" outline="0" fieldPosition="0">
        <references count="1">
          <reference field="4294967294" count="1" selected="0">
            <x v="8"/>
          </reference>
        </references>
      </pivotArea>
    </chartFormat>
    <chartFormat chart="2" format="12">
      <pivotArea type="data" outline="0" fieldPosition="0">
        <references count="1">
          <reference field="4294967294" count="1" selected="0">
            <x v="9"/>
          </reference>
        </references>
      </pivotArea>
    </chartFormat>
    <chartFormat chart="2" format="13">
      <pivotArea type="data" outline="0" fieldPosition="0">
        <references count="1">
          <reference field="4294967294" count="1" selected="0">
            <x v="10"/>
          </reference>
        </references>
      </pivotArea>
    </chartFormat>
    <chartFormat chart="2" format="14">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52BFB9F-9B49-4B84-9174-84177C61EFAE}" name="PivotTable21" cacheId="37" dataOnRows="1"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D22:E66" firstHeaderRow="1" firstDataRow="1" firstDataCol="1"/>
  <pivotFields count="21">
    <pivotField showAll="0"/>
    <pivotField axis="axisRow" showAll="0" sortType="ascending">
      <items count="44">
        <item x="15"/>
        <item x="8"/>
        <item x="24"/>
        <item x="6"/>
        <item x="17"/>
        <item x="10"/>
        <item x="18"/>
        <item x="23"/>
        <item x="4"/>
        <item x="14"/>
        <item x="22"/>
        <item x="1"/>
        <item x="13"/>
        <item x="16"/>
        <item x="2"/>
        <item x="3"/>
        <item x="11"/>
        <item x="21"/>
        <item x="12"/>
        <item x="0"/>
        <item x="5"/>
        <item x="9"/>
        <item x="7"/>
        <item x="19"/>
        <item x="20"/>
        <item x="42"/>
        <item x="25"/>
        <item x="26"/>
        <item x="27"/>
        <item x="28"/>
        <item x="29"/>
        <item x="30"/>
        <item x="31"/>
        <item x="32"/>
        <item x="33"/>
        <item x="34"/>
        <item x="35"/>
        <item x="36"/>
        <item x="37"/>
        <item x="38"/>
        <item x="39"/>
        <item x="40"/>
        <item x="4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1"/>
  </rowFields>
  <rowItems count="44">
    <i>
      <x v="25"/>
    </i>
    <i>
      <x v="40"/>
    </i>
    <i>
      <x v="5"/>
    </i>
    <i>
      <x v="21"/>
    </i>
    <i>
      <x v="1"/>
    </i>
    <i>
      <x v="24"/>
    </i>
    <i>
      <x v="6"/>
    </i>
    <i>
      <x v="23"/>
    </i>
    <i>
      <x v="22"/>
    </i>
    <i>
      <x v="13"/>
    </i>
    <i>
      <x v="28"/>
    </i>
    <i>
      <x v="42"/>
    </i>
    <i>
      <x v="39"/>
    </i>
    <i>
      <x v="4"/>
    </i>
    <i>
      <x v="3"/>
    </i>
    <i>
      <x v="27"/>
    </i>
    <i>
      <x v="20"/>
    </i>
    <i>
      <x v="38"/>
    </i>
    <i>
      <x v="31"/>
    </i>
    <i>
      <x v="2"/>
    </i>
    <i>
      <x v="15"/>
    </i>
    <i>
      <x v="36"/>
    </i>
    <i>
      <x v="41"/>
    </i>
    <i>
      <x v="32"/>
    </i>
    <i>
      <x v="37"/>
    </i>
    <i>
      <x/>
    </i>
    <i>
      <x v="26"/>
    </i>
    <i>
      <x v="8"/>
    </i>
    <i>
      <x v="9"/>
    </i>
    <i>
      <x v="35"/>
    </i>
    <i>
      <x v="12"/>
    </i>
    <i>
      <x v="30"/>
    </i>
    <i>
      <x v="7"/>
    </i>
    <i>
      <x v="34"/>
    </i>
    <i>
      <x v="14"/>
    </i>
    <i>
      <x v="29"/>
    </i>
    <i>
      <x v="18"/>
    </i>
    <i>
      <x v="10"/>
    </i>
    <i>
      <x v="16"/>
    </i>
    <i>
      <x v="17"/>
    </i>
    <i>
      <x v="33"/>
    </i>
    <i>
      <x v="11"/>
    </i>
    <i>
      <x v="19"/>
    </i>
    <i t="grand">
      <x/>
    </i>
  </rowItems>
  <colItems count="1">
    <i/>
  </colItems>
  <dataFields count="1">
    <dataField name="Sum of Totals" fld="15" baseField="0" baseItem="0"/>
  </dataFields>
  <formats count="1">
    <format dxfId="475">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5A99B05-848E-43C7-9D15-6DBCF0E8E5CC}" name="PivotTable15" cacheId="30" applyNumberFormats="0" applyBorderFormats="0" applyFontFormats="0" applyPatternFormats="0" applyAlignmentFormats="0" applyWidthHeightFormats="1" dataCaption="Values" updatedVersion="8" minRefreshableVersion="3" itemPrintTitles="1" createdVersion="8" indent="0" multipleFieldFilters="0">
  <location ref="C9" firstHeaderRow="0" firstDataRow="0" firstDataCol="0" rowPageCount="1" colPageCount="1"/>
  <pivotFields count="21">
    <pivotField name="Select Movie" axis="axisPage" showAll="0">
      <items count="30">
        <item x="13"/>
        <item x="4"/>
        <item x="25"/>
        <item x="10"/>
        <item x="17"/>
        <item x="28"/>
        <item x="0"/>
        <item x="6"/>
        <item x="21"/>
        <item x="9"/>
        <item x="24"/>
        <item x="22"/>
        <item x="7"/>
        <item x="26"/>
        <item x="16"/>
        <item x="27"/>
        <item x="3"/>
        <item x="12"/>
        <item x="20"/>
        <item x="23"/>
        <item x="8"/>
        <item x="18"/>
        <item x="1"/>
        <item x="15"/>
        <item x="19"/>
        <item x="11"/>
        <item x="5"/>
        <item x="14"/>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ageFields count="1">
    <pageField fld="0" hier="-1"/>
  </pageFields>
  <formats count="9">
    <format dxfId="419">
      <pivotArea field="0" type="button" dataOnly="0" labelOnly="1" outline="0" axis="axisPage" fieldPosition="0"/>
    </format>
    <format dxfId="418">
      <pivotArea field="0" type="button" dataOnly="0" labelOnly="1" outline="0" axis="axisPage" fieldPosition="0"/>
    </format>
    <format dxfId="417">
      <pivotArea field="0" type="button" dataOnly="0" labelOnly="1" outline="0" axis="axisPage" fieldPosition="0"/>
    </format>
    <format dxfId="416">
      <pivotArea field="0" type="button" dataOnly="0" labelOnly="1" outline="0" axis="axisPage" fieldPosition="0"/>
    </format>
    <format dxfId="415">
      <pivotArea field="0" type="button" dataOnly="0" labelOnly="1" outline="0" axis="axisPage" fieldPosition="0"/>
    </format>
    <format dxfId="414">
      <pivotArea field="0" type="button" dataOnly="0" labelOnly="1" outline="0" axis="axisPage" fieldPosition="0"/>
    </format>
    <format dxfId="413">
      <pivotArea field="0" type="button" dataOnly="0" labelOnly="1" outline="0" axis="axisPage" fieldPosition="0"/>
    </format>
    <format dxfId="397">
      <pivotArea field="0" type="button" dataOnly="0" labelOnly="1" outline="0" axis="axisPage" fieldPosition="0"/>
    </format>
    <format dxfId="396">
      <pivotArea field="0"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1806E10-D5C0-4E07-9396-1266151B56D2}" name="PivotTable14" cacheId="30" applyNumberFormats="0" applyBorderFormats="0" applyFontFormats="0" applyPatternFormats="0" applyAlignmentFormats="0" applyWidthHeightFormats="1" dataCaption="Values" updatedVersion="8" minRefreshableVersion="3" itemPrintTitles="1" createdVersion="8" indent="0" multipleFieldFilters="0">
  <location ref="N9" firstHeaderRow="0" firstDataRow="0" firstDataCol="0" rowPageCount="1" colPageCount="1"/>
  <pivotFields count="21">
    <pivotField showAll="0"/>
    <pivotField name="Select Distributor" axis="axisPage" showAll="0">
      <items count="26">
        <item x="15"/>
        <item x="8"/>
        <item x="24"/>
        <item x="6"/>
        <item x="17"/>
        <item x="10"/>
        <item x="18"/>
        <item x="23"/>
        <item x="4"/>
        <item x="14"/>
        <item x="22"/>
        <item x="1"/>
        <item x="13"/>
        <item x="16"/>
        <item x="2"/>
        <item x="3"/>
        <item x="11"/>
        <item x="21"/>
        <item x="12"/>
        <item x="0"/>
        <item x="5"/>
        <item x="9"/>
        <item x="7"/>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ageFields count="1">
    <pageField fld="1" item="1" hier="-1"/>
  </pageFields>
  <formats count="9">
    <format dxfId="427">
      <pivotArea field="1" type="button" dataOnly="0" labelOnly="1" outline="0" axis="axisPage" fieldPosition="0"/>
    </format>
    <format dxfId="426">
      <pivotArea field="1" type="button" dataOnly="0" labelOnly="1" outline="0" axis="axisPage" fieldPosition="0"/>
    </format>
    <format dxfId="425">
      <pivotArea field="1" type="button" dataOnly="0" labelOnly="1" outline="0" axis="axisPage" fieldPosition="0"/>
    </format>
    <format dxfId="424">
      <pivotArea field="1" type="button" dataOnly="0" labelOnly="1" outline="0" axis="axisPage" fieldPosition="0"/>
    </format>
    <format dxfId="423">
      <pivotArea field="1" type="button" dataOnly="0" labelOnly="1" outline="0" axis="axisPage" fieldPosition="0"/>
    </format>
    <format dxfId="422">
      <pivotArea field="1" type="button" dataOnly="0" labelOnly="1" outline="0" axis="axisPage" fieldPosition="0"/>
    </format>
    <format dxfId="421">
      <pivotArea dataOnly="0" labelOnly="1" outline="0" fieldPosition="0">
        <references count="1">
          <reference field="1" count="0"/>
        </references>
      </pivotArea>
    </format>
    <format dxfId="420">
      <pivotArea field="1" type="button" dataOnly="0" labelOnly="1" outline="0" axis="axisPage" fieldPosition="0"/>
    </format>
    <format dxfId="395">
      <pivotArea field="1"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9B3C5E-557A-4038-918E-C4AC0D09E934}" name="PivotTable12" cacheId="3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K4" firstHeaderRow="0" firstDataRow="0" firstDataCol="0" rowPageCount="1" colPageCount="1"/>
  <pivotFields count="21">
    <pivotField axis="axisPage" showAll="0">
      <items count="30">
        <item x="13"/>
        <item x="4"/>
        <item x="25"/>
        <item x="10"/>
        <item x="17"/>
        <item x="28"/>
        <item x="0"/>
        <item x="6"/>
        <item x="21"/>
        <item x="9"/>
        <item x="24"/>
        <item x="22"/>
        <item x="7"/>
        <item x="26"/>
        <item x="16"/>
        <item x="27"/>
        <item x="3"/>
        <item x="12"/>
        <item x="20"/>
        <item x="23"/>
        <item x="8"/>
        <item x="18"/>
        <item x="1"/>
        <item x="15"/>
        <item x="19"/>
        <item x="11"/>
        <item x="5"/>
        <item x="14"/>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0D1E9E-0496-49E3-9B2B-2172B3B83AEC}" name="PivotTable19" cacheId="3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N13:N14" firstHeaderRow="1" firstDataRow="1" firstDataCol="0"/>
  <pivotFields count="21">
    <pivotField dataField="1" showAll="0"/>
    <pivotField showAll="0"/>
    <pivotField showAll="0">
      <items count="17">
        <item x="0"/>
        <item x="1"/>
        <item x="7"/>
        <item x="14"/>
        <item x="2"/>
        <item x="9"/>
        <item x="3"/>
        <item x="5"/>
        <item x="13"/>
        <item x="8"/>
        <item x="6"/>
        <item x="11"/>
        <item x="10"/>
        <item x="4"/>
        <item x="12"/>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s>
  <rowItems count="1">
    <i/>
  </rowItems>
  <colItems count="1">
    <i/>
  </colItems>
  <dataFields count="1">
    <dataField name="Count of MOVIE" fld="0" subtotal="count" baseField="0" baseItem="0"/>
  </dataFields>
  <formats count="6">
    <format dxfId="433">
      <pivotArea dataOnly="0" outline="0" axis="axisValues" fieldPosition="0"/>
    </format>
    <format dxfId="432">
      <pivotArea outline="0" collapsedLevelsAreSubtotals="1" fieldPosition="0"/>
    </format>
    <format dxfId="431">
      <pivotArea outline="0" collapsedLevelsAreSubtotals="1" fieldPosition="0"/>
    </format>
    <format dxfId="430">
      <pivotArea outline="0" collapsedLevelsAreSubtotals="1" fieldPosition="0"/>
    </format>
    <format dxfId="429">
      <pivotArea dataOnly="0" labelOnly="1" outline="0" axis="axisValues" fieldPosition="0"/>
    </format>
    <format dxfId="42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3275AC-742C-49EF-A151-B6A035BDC880}" name="PivotTable26"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AB2:AD51" firstHeaderRow="0" firstDataRow="1" firstDataCol="1"/>
  <pivotFields count="21">
    <pivotField axis="axisRow" showAll="0" sortType="ascending">
      <items count="49">
        <item x="13"/>
        <item x="4"/>
        <item x="25"/>
        <item x="10"/>
        <item x="17"/>
        <item x="28"/>
        <item x="0"/>
        <item x="6"/>
        <item x="21"/>
        <item x="9"/>
        <item x="24"/>
        <item x="22"/>
        <item x="7"/>
        <item x="26"/>
        <item x="16"/>
        <item x="27"/>
        <item x="3"/>
        <item x="12"/>
        <item x="20"/>
        <item x="23"/>
        <item x="8"/>
        <item x="18"/>
        <item x="1"/>
        <item x="15"/>
        <item x="19"/>
        <item x="11"/>
        <item x="5"/>
        <item x="14"/>
        <item x="2"/>
        <item x="47"/>
        <item x="29"/>
        <item x="30"/>
        <item x="31"/>
        <item x="32"/>
        <item x="33"/>
        <item x="34"/>
        <item x="35"/>
        <item x="36"/>
        <item x="37"/>
        <item x="38"/>
        <item x="39"/>
        <item x="40"/>
        <item x="41"/>
        <item x="42"/>
        <item x="43"/>
        <item x="44"/>
        <item x="45"/>
        <item x="46"/>
        <item t="default"/>
      </items>
      <autoSortScope>
        <pivotArea dataOnly="0" outline="0" fieldPosition="0">
          <references count="1">
            <reference field="4294967294" count="1" selected="0">
              <x v="0"/>
            </reference>
          </references>
        </pivotArea>
      </autoSortScope>
    </pivotField>
    <pivotField showAll="0" sortType="ascending">
      <autoSortScope>
        <pivotArea dataOnly="0" outline="0" fieldPosition="0">
          <references count="1">
            <reference field="4294967294" count="1" selected="0">
              <x v="0"/>
            </reference>
          </references>
        </pivotArea>
      </autoSortScope>
    </pivotField>
    <pivotField showAll="0" sortType="ascending">
      <items count="17">
        <item x="0"/>
        <item x="1"/>
        <item x="7"/>
        <item x="14"/>
        <item x="2"/>
        <item x="9"/>
        <item x="3"/>
        <item x="5"/>
        <item x="13"/>
        <item x="8"/>
        <item x="6"/>
        <item x="11"/>
        <item x="10"/>
        <item x="4"/>
        <item x="12"/>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items count="4">
        <item x="0"/>
        <item x="1"/>
        <item x="2"/>
        <item t="default"/>
      </items>
    </pivotField>
  </pivotFields>
  <rowFields count="1">
    <field x="0"/>
  </rowFields>
  <rowItems count="49">
    <i>
      <x v="29"/>
    </i>
    <i>
      <x v="44"/>
    </i>
    <i>
      <x v="27"/>
    </i>
    <i>
      <x/>
    </i>
    <i>
      <x v="3"/>
    </i>
    <i>
      <x v="17"/>
    </i>
    <i>
      <x v="25"/>
    </i>
    <i>
      <x v="9"/>
    </i>
    <i>
      <x v="20"/>
    </i>
    <i>
      <x v="10"/>
    </i>
    <i>
      <x v="11"/>
    </i>
    <i>
      <x v="19"/>
    </i>
    <i>
      <x v="12"/>
    </i>
    <i>
      <x v="18"/>
    </i>
    <i>
      <x v="32"/>
    </i>
    <i>
      <x v="46"/>
    </i>
    <i>
      <x v="43"/>
    </i>
    <i>
      <x v="8"/>
    </i>
    <i>
      <x v="7"/>
    </i>
    <i>
      <x v="31"/>
    </i>
    <i>
      <x v="26"/>
    </i>
    <i>
      <x v="42"/>
    </i>
    <i>
      <x v="35"/>
    </i>
    <i>
      <x v="5"/>
    </i>
    <i>
      <x v="16"/>
    </i>
    <i>
      <x v="40"/>
    </i>
    <i>
      <x v="45"/>
    </i>
    <i>
      <x v="36"/>
    </i>
    <i>
      <x v="41"/>
    </i>
    <i>
      <x v="24"/>
    </i>
    <i>
      <x v="30"/>
    </i>
    <i>
      <x v="1"/>
    </i>
    <i>
      <x v="21"/>
    </i>
    <i>
      <x v="39"/>
    </i>
    <i>
      <x v="4"/>
    </i>
    <i>
      <x v="34"/>
    </i>
    <i>
      <x v="15"/>
    </i>
    <i>
      <x v="38"/>
    </i>
    <i>
      <x v="28"/>
    </i>
    <i>
      <x v="33"/>
    </i>
    <i>
      <x v="14"/>
    </i>
    <i>
      <x v="13"/>
    </i>
    <i>
      <x v="47"/>
    </i>
    <i>
      <x v="22"/>
    </i>
    <i>
      <x v="23"/>
    </i>
    <i>
      <x v="2"/>
    </i>
    <i>
      <x v="37"/>
    </i>
    <i>
      <x v="6"/>
    </i>
    <i t="grand">
      <x/>
    </i>
  </rowItems>
  <colFields count="1">
    <field x="-2"/>
  </colFields>
  <colItems count="2">
    <i>
      <x/>
    </i>
    <i i="1">
      <x v="1"/>
    </i>
  </colItems>
  <dataFields count="2">
    <dataField name="Average of Average" fld="16" subtotal="average" baseField="1" baseItem="0" numFmtId="164"/>
    <dataField name="Sum of Totals" fld="15" baseField="0" baseItem="0"/>
  </dataFields>
  <formats count="7">
    <format dxfId="440">
      <pivotArea dataOnly="0" outline="0" axis="axisValues" fieldPosition="0"/>
    </format>
    <format dxfId="439">
      <pivotArea outline="0" collapsedLevelsAreSubtotals="1" fieldPosition="0"/>
    </format>
    <format dxfId="438">
      <pivotArea outline="0" collapsedLevelsAreSubtotals="1" fieldPosition="0"/>
    </format>
    <format dxfId="437">
      <pivotArea outline="0" collapsedLevelsAreSubtotals="1" fieldPosition="0"/>
    </format>
    <format dxfId="436">
      <pivotArea dataOnly="0" labelOnly="1" outline="0" axis="axisValues" fieldPosition="0"/>
    </format>
    <format dxfId="435">
      <pivotArea dataOnly="0" labelOnly="1" outline="0" axis="axisValues" fieldPosition="0"/>
    </format>
    <format dxfId="434">
      <pivotArea outline="0" collapsedLevelsAreSubtotals="1" fieldPosition="0"/>
    </format>
  </formats>
  <chartFormats count="37">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 chart="11" format="6">
      <pivotArea type="data" outline="0" fieldPosition="0">
        <references count="2">
          <reference field="4294967294" count="1" selected="0">
            <x v="0"/>
          </reference>
          <reference field="0" count="1" selected="0">
            <x v="6"/>
          </reference>
        </references>
      </pivotArea>
    </chartFormat>
    <chartFormat chart="11" format="7">
      <pivotArea type="data" outline="0" fieldPosition="0">
        <references count="2">
          <reference field="4294967294" count="1" selected="0">
            <x v="1"/>
          </reference>
          <reference field="0" count="1" selected="0">
            <x v="6"/>
          </reference>
        </references>
      </pivotArea>
    </chartFormat>
    <chartFormat chart="11" format="8">
      <pivotArea type="data" outline="0" fieldPosition="0">
        <references count="2">
          <reference field="4294967294" count="1" selected="0">
            <x v="1"/>
          </reference>
          <reference field="0" count="1" selected="0">
            <x v="29"/>
          </reference>
        </references>
      </pivotArea>
    </chartFormat>
    <chartFormat chart="11" format="9">
      <pivotArea type="data" outline="0" fieldPosition="0">
        <references count="2">
          <reference field="4294967294" count="1" selected="0">
            <x v="1"/>
          </reference>
          <reference field="0" count="1" selected="0">
            <x v="27"/>
          </reference>
        </references>
      </pivotArea>
    </chartFormat>
    <chartFormat chart="11" format="10">
      <pivotArea type="data" outline="0" fieldPosition="0">
        <references count="2">
          <reference field="4294967294" count="1" selected="0">
            <x v="1"/>
          </reference>
          <reference field="0" count="1" selected="0">
            <x v="0"/>
          </reference>
        </references>
      </pivotArea>
    </chartFormat>
    <chartFormat chart="11" format="11">
      <pivotArea type="data" outline="0" fieldPosition="0">
        <references count="2">
          <reference field="4294967294" count="1" selected="0">
            <x v="1"/>
          </reference>
          <reference field="0" count="1" selected="0">
            <x v="3"/>
          </reference>
        </references>
      </pivotArea>
    </chartFormat>
    <chartFormat chart="11" format="12">
      <pivotArea type="data" outline="0" fieldPosition="0">
        <references count="2">
          <reference field="4294967294" count="1" selected="0">
            <x v="1"/>
          </reference>
          <reference field="0" count="1" selected="0">
            <x v="17"/>
          </reference>
        </references>
      </pivotArea>
    </chartFormat>
    <chartFormat chart="11" format="13">
      <pivotArea type="data" outline="0" fieldPosition="0">
        <references count="2">
          <reference field="4294967294" count="1" selected="0">
            <x v="1"/>
          </reference>
          <reference field="0" count="1" selected="0">
            <x v="25"/>
          </reference>
        </references>
      </pivotArea>
    </chartFormat>
    <chartFormat chart="11" format="14">
      <pivotArea type="data" outline="0" fieldPosition="0">
        <references count="2">
          <reference field="4294967294" count="1" selected="0">
            <x v="1"/>
          </reference>
          <reference field="0" count="1" selected="0">
            <x v="9"/>
          </reference>
        </references>
      </pivotArea>
    </chartFormat>
    <chartFormat chart="11" format="15">
      <pivotArea type="data" outline="0" fieldPosition="0">
        <references count="2">
          <reference field="4294967294" count="1" selected="0">
            <x v="1"/>
          </reference>
          <reference field="0" count="1" selected="0">
            <x v="20"/>
          </reference>
        </references>
      </pivotArea>
    </chartFormat>
    <chartFormat chart="11" format="16">
      <pivotArea type="data" outline="0" fieldPosition="0">
        <references count="2">
          <reference field="4294967294" count="1" selected="0">
            <x v="1"/>
          </reference>
          <reference field="0" count="1" selected="0">
            <x v="10"/>
          </reference>
        </references>
      </pivotArea>
    </chartFormat>
    <chartFormat chart="11" format="17">
      <pivotArea type="data" outline="0" fieldPosition="0">
        <references count="2">
          <reference field="4294967294" count="1" selected="0">
            <x v="1"/>
          </reference>
          <reference field="0" count="1" selected="0">
            <x v="11"/>
          </reference>
        </references>
      </pivotArea>
    </chartFormat>
    <chartFormat chart="11" format="18">
      <pivotArea type="data" outline="0" fieldPosition="0">
        <references count="2">
          <reference field="4294967294" count="1" selected="0">
            <x v="1"/>
          </reference>
          <reference field="0" count="1" selected="0">
            <x v="19"/>
          </reference>
        </references>
      </pivotArea>
    </chartFormat>
    <chartFormat chart="11" format="19">
      <pivotArea type="data" outline="0" fieldPosition="0">
        <references count="2">
          <reference field="4294967294" count="1" selected="0">
            <x v="1"/>
          </reference>
          <reference field="0" count="1" selected="0">
            <x v="12"/>
          </reference>
        </references>
      </pivotArea>
    </chartFormat>
    <chartFormat chart="11" format="20">
      <pivotArea type="data" outline="0" fieldPosition="0">
        <references count="2">
          <reference field="4294967294" count="1" selected="0">
            <x v="1"/>
          </reference>
          <reference field="0" count="1" selected="0">
            <x v="18"/>
          </reference>
        </references>
      </pivotArea>
    </chartFormat>
    <chartFormat chart="11" format="21">
      <pivotArea type="data" outline="0" fieldPosition="0">
        <references count="2">
          <reference field="4294967294" count="1" selected="0">
            <x v="1"/>
          </reference>
          <reference field="0" count="1" selected="0">
            <x v="8"/>
          </reference>
        </references>
      </pivotArea>
    </chartFormat>
    <chartFormat chart="11" format="22">
      <pivotArea type="data" outline="0" fieldPosition="0">
        <references count="2">
          <reference field="4294967294" count="1" selected="0">
            <x v="1"/>
          </reference>
          <reference field="0" count="1" selected="0">
            <x v="7"/>
          </reference>
        </references>
      </pivotArea>
    </chartFormat>
    <chartFormat chart="11" format="23">
      <pivotArea type="data" outline="0" fieldPosition="0">
        <references count="2">
          <reference field="4294967294" count="1" selected="0">
            <x v="1"/>
          </reference>
          <reference field="0" count="1" selected="0">
            <x v="26"/>
          </reference>
        </references>
      </pivotArea>
    </chartFormat>
    <chartFormat chart="11" format="24">
      <pivotArea type="data" outline="0" fieldPosition="0">
        <references count="2">
          <reference field="4294967294" count="1" selected="0">
            <x v="1"/>
          </reference>
          <reference field="0" count="1" selected="0">
            <x v="5"/>
          </reference>
        </references>
      </pivotArea>
    </chartFormat>
    <chartFormat chart="11" format="25">
      <pivotArea type="data" outline="0" fieldPosition="0">
        <references count="2">
          <reference field="4294967294" count="1" selected="0">
            <x v="1"/>
          </reference>
          <reference field="0" count="1" selected="0">
            <x v="16"/>
          </reference>
        </references>
      </pivotArea>
    </chartFormat>
    <chartFormat chart="11" format="26">
      <pivotArea type="data" outline="0" fieldPosition="0">
        <references count="2">
          <reference field="4294967294" count="1" selected="0">
            <x v="1"/>
          </reference>
          <reference field="0" count="1" selected="0">
            <x v="24"/>
          </reference>
        </references>
      </pivotArea>
    </chartFormat>
    <chartFormat chart="11" format="27">
      <pivotArea type="data" outline="0" fieldPosition="0">
        <references count="2">
          <reference field="4294967294" count="1" selected="0">
            <x v="1"/>
          </reference>
          <reference field="0" count="1" selected="0">
            <x v="1"/>
          </reference>
        </references>
      </pivotArea>
    </chartFormat>
    <chartFormat chart="11" format="28">
      <pivotArea type="data" outline="0" fieldPosition="0">
        <references count="2">
          <reference field="4294967294" count="1" selected="0">
            <x v="1"/>
          </reference>
          <reference field="0" count="1" selected="0">
            <x v="21"/>
          </reference>
        </references>
      </pivotArea>
    </chartFormat>
    <chartFormat chart="11" format="29">
      <pivotArea type="data" outline="0" fieldPosition="0">
        <references count="2">
          <reference field="4294967294" count="1" selected="0">
            <x v="1"/>
          </reference>
          <reference field="0" count="1" selected="0">
            <x v="4"/>
          </reference>
        </references>
      </pivotArea>
    </chartFormat>
    <chartFormat chart="11" format="30">
      <pivotArea type="data" outline="0" fieldPosition="0">
        <references count="2">
          <reference field="4294967294" count="1" selected="0">
            <x v="1"/>
          </reference>
          <reference field="0" count="1" selected="0">
            <x v="15"/>
          </reference>
        </references>
      </pivotArea>
    </chartFormat>
    <chartFormat chart="11" format="31">
      <pivotArea type="data" outline="0" fieldPosition="0">
        <references count="2">
          <reference field="4294967294" count="1" selected="0">
            <x v="1"/>
          </reference>
          <reference field="0" count="1" selected="0">
            <x v="28"/>
          </reference>
        </references>
      </pivotArea>
    </chartFormat>
    <chartFormat chart="11" format="32">
      <pivotArea type="data" outline="0" fieldPosition="0">
        <references count="2">
          <reference field="4294967294" count="1" selected="0">
            <x v="1"/>
          </reference>
          <reference field="0" count="1" selected="0">
            <x v="14"/>
          </reference>
        </references>
      </pivotArea>
    </chartFormat>
    <chartFormat chart="11" format="33">
      <pivotArea type="data" outline="0" fieldPosition="0">
        <references count="2">
          <reference field="4294967294" count="1" selected="0">
            <x v="1"/>
          </reference>
          <reference field="0" count="1" selected="0">
            <x v="13"/>
          </reference>
        </references>
      </pivotArea>
    </chartFormat>
    <chartFormat chart="11" format="34">
      <pivotArea type="data" outline="0" fieldPosition="0">
        <references count="2">
          <reference field="4294967294" count="1" selected="0">
            <x v="1"/>
          </reference>
          <reference field="0" count="1" selected="0">
            <x v="22"/>
          </reference>
        </references>
      </pivotArea>
    </chartFormat>
    <chartFormat chart="11" format="35">
      <pivotArea type="data" outline="0" fieldPosition="0">
        <references count="2">
          <reference field="4294967294" count="1" selected="0">
            <x v="1"/>
          </reference>
          <reference field="0" count="1" selected="0">
            <x v="23"/>
          </reference>
        </references>
      </pivotArea>
    </chartFormat>
    <chartFormat chart="11" format="36">
      <pivotArea type="data" outline="0" fieldPosition="0">
        <references count="2">
          <reference field="4294967294" count="1" selected="0">
            <x v="1"/>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755198-5F60-4CEF-BB9E-73E906780BDF}" name="PivotTable25" cacheId="37" applyNumberFormats="0" applyBorderFormats="0" applyFontFormats="0" applyPatternFormats="0" applyAlignmentFormats="0" applyWidthHeightFormats="1" dataCaption="Values" updatedVersion="8" minRefreshableVersion="3" itemPrintTitles="1" createdVersion="8" indent="0" multipleFieldFilters="0" chartFormat="8">
  <location ref="Y2:Z19" firstHeaderRow="1" firstDataRow="1" firstDataCol="1"/>
  <pivotFields count="21">
    <pivotField showAll="0"/>
    <pivotField showAll="0" sortType="ascending">
      <autoSortScope>
        <pivotArea dataOnly="0" outline="0" fieldPosition="0">
          <references count="1">
            <reference field="4294967294" count="1" selected="0">
              <x v="0"/>
            </reference>
          </references>
        </pivotArea>
      </autoSortScope>
    </pivotField>
    <pivotField axis="axisRow" showAll="0" sortType="ascending">
      <items count="17">
        <item x="0"/>
        <item x="1"/>
        <item x="7"/>
        <item x="2"/>
        <item x="9"/>
        <item x="3"/>
        <item x="5"/>
        <item x="8"/>
        <item x="6"/>
        <item x="11"/>
        <item x="10"/>
        <item x="4"/>
        <item x="12"/>
        <item x="15"/>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4">
        <item x="0"/>
        <item x="1"/>
        <item x="2"/>
        <item t="default"/>
      </items>
    </pivotField>
  </pivotFields>
  <rowFields count="1">
    <field x="2"/>
  </rowFields>
  <rowItems count="17">
    <i>
      <x v="13"/>
    </i>
    <i>
      <x v="10"/>
    </i>
    <i>
      <x v="7"/>
    </i>
    <i>
      <x v="4"/>
    </i>
    <i>
      <x v="15"/>
    </i>
    <i>
      <x v="2"/>
    </i>
    <i>
      <x v="6"/>
    </i>
    <i>
      <x v="1"/>
    </i>
    <i>
      <x v="12"/>
    </i>
    <i>
      <x v="9"/>
    </i>
    <i>
      <x v="8"/>
    </i>
    <i>
      <x v="11"/>
    </i>
    <i>
      <x/>
    </i>
    <i>
      <x v="3"/>
    </i>
    <i>
      <x v="14"/>
    </i>
    <i>
      <x v="5"/>
    </i>
    <i t="grand">
      <x/>
    </i>
  </rowItems>
  <colItems count="1">
    <i/>
  </colItems>
  <dataFields count="1">
    <dataField name="Average of Average" fld="16" subtotal="average" baseField="1" baseItem="0" numFmtId="164"/>
  </dataFields>
  <formats count="8">
    <format dxfId="448">
      <pivotArea dataOnly="0" outline="0" axis="axisValues" fieldPosition="0"/>
    </format>
    <format dxfId="447">
      <pivotArea outline="0" collapsedLevelsAreSubtotals="1" fieldPosition="0"/>
    </format>
    <format dxfId="446">
      <pivotArea outline="0" collapsedLevelsAreSubtotals="1" fieldPosition="0"/>
    </format>
    <format dxfId="445">
      <pivotArea outline="0" collapsedLevelsAreSubtotals="1" fieldPosition="0"/>
    </format>
    <format dxfId="444">
      <pivotArea dataOnly="0" labelOnly="1" outline="0" axis="axisValues" fieldPosition="0"/>
    </format>
    <format dxfId="443">
      <pivotArea dataOnly="0" labelOnly="1" outline="0" axis="axisValues" fieldPosition="0"/>
    </format>
    <format dxfId="442">
      <pivotArea outline="0" collapsedLevelsAreSubtotals="1" fieldPosition="0"/>
    </format>
    <format dxfId="441">
      <pivotArea collapsedLevelsAreSubtotals="1" fieldPosition="0">
        <references count="1">
          <reference field="2" count="0"/>
        </references>
      </pivotArea>
    </format>
  </formats>
  <chartFormats count="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F0C42E-70D1-42B4-BDCF-858AFB37161D}" name="PivotTable11" cacheId="3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N2:N3" firstHeaderRow="1" firstDataRow="1" firstDataCol="0"/>
  <pivotFields count="21">
    <pivotField showAll="0"/>
    <pivotField showAll="0"/>
    <pivotField showAll="0">
      <items count="17">
        <item x="0"/>
        <item x="1"/>
        <item x="7"/>
        <item x="14"/>
        <item x="2"/>
        <item x="9"/>
        <item x="3"/>
        <item x="5"/>
        <item x="13"/>
        <item x="8"/>
        <item x="6"/>
        <item x="11"/>
        <item x="10"/>
        <item x="4"/>
        <item x="12"/>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4">
        <item x="0"/>
        <item x="1"/>
        <item x="2"/>
        <item t="default"/>
      </items>
    </pivotField>
  </pivotFields>
  <rowItems count="1">
    <i/>
  </rowItems>
  <colItems count="1">
    <i/>
  </colItems>
  <dataFields count="1">
    <dataField name="Sum of Totals" fld="15" baseField="0" baseItem="0" numFmtId="164"/>
  </dataFields>
  <formats count="1">
    <format dxfId="4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E8C40E-9125-4476-9C95-CD04A96D3534}" name="PivotTable18" cacheId="3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P2:Q51" firstHeaderRow="1" firstDataRow="1" firstDataCol="1"/>
  <pivotFields count="21">
    <pivotField axis="axisRow" showAll="0">
      <items count="49">
        <item x="13"/>
        <item x="4"/>
        <item x="25"/>
        <item x="10"/>
        <item x="17"/>
        <item x="28"/>
        <item x="0"/>
        <item x="6"/>
        <item x="21"/>
        <item x="9"/>
        <item x="24"/>
        <item x="22"/>
        <item x="7"/>
        <item x="26"/>
        <item x="16"/>
        <item x="27"/>
        <item x="3"/>
        <item x="12"/>
        <item x="20"/>
        <item x="23"/>
        <item x="8"/>
        <item x="18"/>
        <item x="1"/>
        <item x="15"/>
        <item x="19"/>
        <item x="11"/>
        <item x="5"/>
        <item x="14"/>
        <item x="2"/>
        <item x="47"/>
        <item x="29"/>
        <item x="30"/>
        <item x="31"/>
        <item x="32"/>
        <item x="33"/>
        <item x="34"/>
        <item x="35"/>
        <item x="36"/>
        <item x="37"/>
        <item x="38"/>
        <item x="39"/>
        <item x="40"/>
        <item x="41"/>
        <item x="42"/>
        <item x="43"/>
        <item x="44"/>
        <item x="45"/>
        <item x="46"/>
        <item t="default"/>
      </items>
    </pivotField>
    <pivotField showAll="0"/>
    <pivotField showAll="0">
      <items count="17">
        <item x="0"/>
        <item x="1"/>
        <item x="7"/>
        <item x="14"/>
        <item x="2"/>
        <item x="9"/>
        <item x="3"/>
        <item x="5"/>
        <item x="13"/>
        <item x="8"/>
        <item x="6"/>
        <item x="11"/>
        <item x="10"/>
        <item x="4"/>
        <item x="12"/>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items count="4">
        <item x="0"/>
        <item x="1"/>
        <item x="2"/>
        <item t="default"/>
      </items>
    </pivotField>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Average of Totals" fld="15" subtotal="average" baseField="0" baseItem="0"/>
  </dataFields>
  <formats count="2">
    <format dxfId="451">
      <pivotArea dataOnly="0" outline="0" axis="axisValues" fieldPosition="0"/>
    </format>
    <format dxfId="4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7F3E1B-31CB-4A89-AE09-AE3D7EEBA5FC}" name="PivotTable24" cacheId="37" applyNumberFormats="0" applyBorderFormats="0" applyFontFormats="0" applyPatternFormats="0" applyAlignmentFormats="0" applyWidthHeightFormats="1" dataCaption="Values" updatedVersion="8" minRefreshableVersion="3" itemPrintTitles="1" createdVersion="8" indent="0" multipleFieldFilters="0" chartFormat="3">
  <location ref="V2:W46" firstHeaderRow="1" firstDataRow="1" firstDataCol="1"/>
  <pivotFields count="21">
    <pivotField showAll="0"/>
    <pivotField axis="axisRow" showAll="0" sortType="ascending">
      <items count="44">
        <item x="15"/>
        <item x="8"/>
        <item x="24"/>
        <item x="6"/>
        <item x="17"/>
        <item x="10"/>
        <item x="18"/>
        <item x="23"/>
        <item x="4"/>
        <item x="14"/>
        <item x="22"/>
        <item x="1"/>
        <item x="13"/>
        <item x="16"/>
        <item x="2"/>
        <item x="3"/>
        <item x="11"/>
        <item x="21"/>
        <item x="12"/>
        <item x="0"/>
        <item x="5"/>
        <item x="9"/>
        <item x="7"/>
        <item x="19"/>
        <item x="20"/>
        <item x="42"/>
        <item x="25"/>
        <item x="26"/>
        <item x="27"/>
        <item x="28"/>
        <item x="29"/>
        <item x="30"/>
        <item x="31"/>
        <item x="32"/>
        <item x="33"/>
        <item x="34"/>
        <item x="35"/>
        <item x="36"/>
        <item x="37"/>
        <item x="38"/>
        <item x="39"/>
        <item x="40"/>
        <item x="41"/>
        <item t="default"/>
      </items>
      <autoSortScope>
        <pivotArea dataOnly="0" outline="0" fieldPosition="0">
          <references count="1">
            <reference field="4294967294" count="1" selected="0">
              <x v="0"/>
            </reference>
          </references>
        </pivotArea>
      </autoSortScope>
    </pivotField>
    <pivotField showAll="0">
      <items count="17">
        <item x="0"/>
        <item x="1"/>
        <item x="7"/>
        <item x="14"/>
        <item x="2"/>
        <item x="9"/>
        <item x="3"/>
        <item x="5"/>
        <item x="13"/>
        <item x="8"/>
        <item x="6"/>
        <item x="11"/>
        <item x="10"/>
        <item x="4"/>
        <item x="12"/>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4">
        <item x="0"/>
        <item x="1"/>
        <item x="2"/>
        <item t="default"/>
      </items>
    </pivotField>
  </pivotFields>
  <rowFields count="1">
    <field x="1"/>
  </rowFields>
  <rowItems count="44">
    <i>
      <x v="25"/>
    </i>
    <i>
      <x v="40"/>
    </i>
    <i>
      <x v="5"/>
    </i>
    <i>
      <x v="21"/>
    </i>
    <i>
      <x v="1"/>
    </i>
    <i>
      <x v="24"/>
    </i>
    <i>
      <x v="6"/>
    </i>
    <i>
      <x v="23"/>
    </i>
    <i>
      <x v="22"/>
    </i>
    <i>
      <x v="13"/>
    </i>
    <i>
      <x v="28"/>
    </i>
    <i>
      <x v="42"/>
    </i>
    <i>
      <x v="39"/>
    </i>
    <i>
      <x v="4"/>
    </i>
    <i>
      <x v="3"/>
    </i>
    <i>
      <x v="27"/>
    </i>
    <i>
      <x v="20"/>
    </i>
    <i>
      <x v="38"/>
    </i>
    <i>
      <x v="31"/>
    </i>
    <i>
      <x v="15"/>
    </i>
    <i>
      <x v="2"/>
    </i>
    <i>
      <x v="36"/>
    </i>
    <i>
      <x v="41"/>
    </i>
    <i>
      <x v="32"/>
    </i>
    <i>
      <x v="37"/>
    </i>
    <i>
      <x/>
    </i>
    <i>
      <x v="26"/>
    </i>
    <i>
      <x v="8"/>
    </i>
    <i>
      <x v="9"/>
    </i>
    <i>
      <x v="35"/>
    </i>
    <i>
      <x v="14"/>
    </i>
    <i>
      <x v="12"/>
    </i>
    <i>
      <x v="30"/>
    </i>
    <i>
      <x v="7"/>
    </i>
    <i>
      <x v="34"/>
    </i>
    <i>
      <x v="29"/>
    </i>
    <i>
      <x v="11"/>
    </i>
    <i>
      <x v="18"/>
    </i>
    <i>
      <x v="10"/>
    </i>
    <i>
      <x v="19"/>
    </i>
    <i>
      <x v="16"/>
    </i>
    <i>
      <x v="17"/>
    </i>
    <i>
      <x v="33"/>
    </i>
    <i t="grand">
      <x/>
    </i>
  </rowItems>
  <colItems count="1">
    <i/>
  </colItems>
  <dataFields count="1">
    <dataField name="Average of Average" fld="16" subtotal="average" baseField="1" baseItem="0" numFmtId="164"/>
  </dataFields>
  <formats count="7">
    <format dxfId="458">
      <pivotArea dataOnly="0" outline="0" axis="axisValues" fieldPosition="0"/>
    </format>
    <format dxfId="457">
      <pivotArea outline="0" collapsedLevelsAreSubtotals="1" fieldPosition="0"/>
    </format>
    <format dxfId="456">
      <pivotArea outline="0" collapsedLevelsAreSubtotals="1" fieldPosition="0"/>
    </format>
    <format dxfId="455">
      <pivotArea outline="0" collapsedLevelsAreSubtotals="1" fieldPosition="0"/>
    </format>
    <format dxfId="454">
      <pivotArea dataOnly="0" labelOnly="1" outline="0" axis="axisValues" fieldPosition="0"/>
    </format>
    <format dxfId="453">
      <pivotArea dataOnly="0" labelOnly="1" outline="0" axis="axisValues" fieldPosition="0"/>
    </format>
    <format dxfId="452">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498AA5-F5BF-474E-AAAA-3B3294899180}" name="PivotTable9"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H2:I46" firstHeaderRow="1" firstDataRow="1" firstDataCol="1"/>
  <pivotFields count="21">
    <pivotField showAll="0"/>
    <pivotField axis="axisRow" showAll="0" sortType="ascending">
      <items count="44">
        <item x="15"/>
        <item x="8"/>
        <item x="24"/>
        <item x="6"/>
        <item x="17"/>
        <item x="10"/>
        <item x="18"/>
        <item x="23"/>
        <item x="4"/>
        <item x="14"/>
        <item x="22"/>
        <item x="1"/>
        <item x="13"/>
        <item x="16"/>
        <item x="2"/>
        <item x="3"/>
        <item x="11"/>
        <item x="21"/>
        <item x="12"/>
        <item x="0"/>
        <item x="5"/>
        <item x="9"/>
        <item x="7"/>
        <item x="19"/>
        <item x="20"/>
        <item x="42"/>
        <item x="25"/>
        <item x="26"/>
        <item x="27"/>
        <item x="28"/>
        <item x="29"/>
        <item x="30"/>
        <item x="31"/>
        <item x="32"/>
        <item x="33"/>
        <item x="34"/>
        <item x="35"/>
        <item x="36"/>
        <item x="37"/>
        <item x="38"/>
        <item x="39"/>
        <item x="40"/>
        <item x="4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1"/>
  </rowFields>
  <rowItems count="44">
    <i>
      <x v="25"/>
    </i>
    <i>
      <x v="40"/>
    </i>
    <i>
      <x v="5"/>
    </i>
    <i>
      <x v="21"/>
    </i>
    <i>
      <x v="1"/>
    </i>
    <i>
      <x v="24"/>
    </i>
    <i>
      <x v="6"/>
    </i>
    <i>
      <x v="23"/>
    </i>
    <i>
      <x v="22"/>
    </i>
    <i>
      <x v="13"/>
    </i>
    <i>
      <x v="28"/>
    </i>
    <i>
      <x v="42"/>
    </i>
    <i>
      <x v="39"/>
    </i>
    <i>
      <x v="4"/>
    </i>
    <i>
      <x v="3"/>
    </i>
    <i>
      <x v="27"/>
    </i>
    <i>
      <x v="20"/>
    </i>
    <i>
      <x v="38"/>
    </i>
    <i>
      <x v="31"/>
    </i>
    <i>
      <x v="2"/>
    </i>
    <i>
      <x v="15"/>
    </i>
    <i>
      <x v="36"/>
    </i>
    <i>
      <x v="41"/>
    </i>
    <i>
      <x v="32"/>
    </i>
    <i>
      <x v="37"/>
    </i>
    <i>
      <x/>
    </i>
    <i>
      <x v="26"/>
    </i>
    <i>
      <x v="8"/>
    </i>
    <i>
      <x v="9"/>
    </i>
    <i>
      <x v="35"/>
    </i>
    <i>
      <x v="12"/>
    </i>
    <i>
      <x v="30"/>
    </i>
    <i>
      <x v="7"/>
    </i>
    <i>
      <x v="34"/>
    </i>
    <i>
      <x v="14"/>
    </i>
    <i>
      <x v="29"/>
    </i>
    <i>
      <x v="18"/>
    </i>
    <i>
      <x v="10"/>
    </i>
    <i>
      <x v="16"/>
    </i>
    <i>
      <x v="17"/>
    </i>
    <i>
      <x v="33"/>
    </i>
    <i>
      <x v="11"/>
    </i>
    <i>
      <x v="19"/>
    </i>
    <i t="grand">
      <x/>
    </i>
  </rowItems>
  <colItems count="1">
    <i/>
  </colItems>
  <dataFields count="1">
    <dataField name="Sum of Totals" fld="15" baseField="0" baseItem="0" numFmtId="164"/>
  </dataFields>
  <formats count="1">
    <format dxfId="4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36ABED4E-3469-4264-973A-15F9A5E4F639}" sourceName="GENRE">
  <pivotTables>
    <pivotTable tabId="5" name="PivotTable11"/>
    <pivotTable tabId="5" name="PivotTable16"/>
    <pivotTable tabId="5" name="PivotTable17"/>
    <pivotTable tabId="5" name="PivotTable18"/>
    <pivotTable tabId="5" name="PivotTable19"/>
    <pivotTable tabId="5" name="PivotTable23"/>
    <pivotTable tabId="5" name="PivotTable24"/>
    <pivotTable tabId="5" name="PivotTable25"/>
    <pivotTable tabId="5" name="PivotTable26"/>
    <pivotTable tabId="5" name="PivotTable1"/>
  </pivotTables>
  <data>
    <tabular pivotCacheId="1009747092">
      <items count="16">
        <i x="0" s="1"/>
        <i x="1" s="1"/>
        <i x="7" s="1"/>
        <i x="14" s="1"/>
        <i x="2" s="1"/>
        <i x="9" s="1"/>
        <i x="3" s="1"/>
        <i x="5" s="1"/>
        <i x="13" s="1"/>
        <i x="8" s="1"/>
        <i x="6" s="1"/>
        <i x="11" s="1"/>
        <i x="10" s="1"/>
        <i x="4" s="1"/>
        <i x="12" s="1"/>
        <i x="1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bove_or_Below_Average" xr10:uid="{61530D3F-31AD-4BB4-8B9B-E345DF6A5E61}" sourceName="Above or Below Average">
  <pivotTables>
    <pivotTable tabId="5" name="PivotTable11"/>
    <pivotTable tabId="5" name="PivotTable16"/>
    <pivotTable tabId="5" name="PivotTable17"/>
    <pivotTable tabId="5" name="PivotTable18"/>
    <pivotTable tabId="5" name="PivotTable19"/>
    <pivotTable tabId="5" name="PivotTable23"/>
    <pivotTable tabId="5" name="PivotTable24"/>
    <pivotTable tabId="5" name="PivotTable25"/>
    <pivotTable tabId="5" name="PivotTable26"/>
    <pivotTable tabId="5" name="PivotTable1"/>
  </pivotTables>
  <data>
    <tabular pivotCacheId="1009747092">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DD123A14-8807-473B-A3EB-BE2384A13904}" cache="Slicer_GENRE" caption="GENRE" columnCount="5" style="SlicerStyleDark3" rowHeight="241300"/>
  <slicer name="Above or Below Average" xr10:uid="{1AA30A45-82AC-4869-AA0E-82DE6FE15937}" cache="Slicer_Above_or_Below_Average" caption="Above or Below Average" style="SlicerStyleDark3"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18.xml"/><Relationship Id="rId1" Type="http://schemas.openxmlformats.org/officeDocument/2006/relationships/pivotTable" Target="../pivotTables/pivotTable17.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0768-9C91-4F7A-84FD-E7821925D2ED}">
  <dimension ref="B2:AK66"/>
  <sheetViews>
    <sheetView topLeftCell="AC1" workbookViewId="0">
      <selection activeCell="AK2" sqref="AK2"/>
    </sheetView>
  </sheetViews>
  <sheetFormatPr defaultRowHeight="15" x14ac:dyDescent="0.25"/>
  <cols>
    <col min="1" max="2" width="14.140625" bestFit="1" customWidth="1"/>
    <col min="3" max="3" width="12.28515625" bestFit="1" customWidth="1"/>
    <col min="4" max="4" width="22" bestFit="1" customWidth="1"/>
    <col min="5" max="6" width="13.42578125" bestFit="1" customWidth="1"/>
    <col min="7" max="7" width="13.5703125" bestFit="1" customWidth="1"/>
    <col min="8" max="8" width="22" bestFit="1" customWidth="1"/>
    <col min="9" max="9" width="13.42578125" bestFit="1" customWidth="1"/>
    <col min="10" max="10" width="12.7109375" bestFit="1" customWidth="1"/>
    <col min="11" max="11" width="10.5703125" bestFit="1" customWidth="1"/>
    <col min="12" max="12" width="7.140625" bestFit="1" customWidth="1"/>
    <col min="13" max="13" width="13.42578125" bestFit="1" customWidth="1"/>
    <col min="14" max="14" width="16" bestFit="1" customWidth="1"/>
    <col min="15" max="15" width="19.7109375" bestFit="1" customWidth="1"/>
    <col min="16" max="16" width="24.140625" bestFit="1" customWidth="1"/>
    <col min="17" max="17" width="17.7109375" bestFit="1" customWidth="1"/>
    <col min="19" max="19" width="17.7109375" bestFit="1" customWidth="1"/>
    <col min="20" max="20" width="9.7109375" bestFit="1" customWidth="1"/>
    <col min="21" max="21" width="14" bestFit="1" customWidth="1"/>
    <col min="22" max="22" width="22" bestFit="1" customWidth="1"/>
    <col min="23" max="23" width="19.7109375" bestFit="1" customWidth="1"/>
    <col min="24" max="24" width="13.42578125" bestFit="1" customWidth="1"/>
    <col min="25" max="25" width="13.140625" bestFit="1" customWidth="1"/>
    <col min="26" max="26" width="19.7109375" bestFit="1" customWidth="1"/>
    <col min="27" max="27" width="13.7109375" bestFit="1" customWidth="1"/>
    <col min="28" max="28" width="24.140625" bestFit="1" customWidth="1"/>
    <col min="29" max="29" width="18.5703125" bestFit="1" customWidth="1"/>
    <col min="30" max="30" width="13.42578125" bestFit="1" customWidth="1"/>
    <col min="32" max="32" width="26" bestFit="1" customWidth="1"/>
    <col min="33" max="33" width="18.5703125" bestFit="1" customWidth="1"/>
    <col min="34" max="34" width="10.42578125" bestFit="1" customWidth="1"/>
    <col min="35" max="35" width="18.5703125" bestFit="1" customWidth="1"/>
    <col min="36" max="36" width="16" bestFit="1" customWidth="1"/>
    <col min="37" max="37" width="12.85546875" bestFit="1" customWidth="1"/>
  </cols>
  <sheetData>
    <row r="2" spans="2:37" x14ac:dyDescent="0.25">
      <c r="B2" s="1" t="s">
        <v>13</v>
      </c>
      <c r="E2" s="1" t="s">
        <v>136</v>
      </c>
      <c r="F2" t="s">
        <v>19</v>
      </c>
      <c r="H2" s="1" t="s">
        <v>136</v>
      </c>
      <c r="I2" t="s">
        <v>19</v>
      </c>
      <c r="K2" s="1" t="s">
        <v>0</v>
      </c>
      <c r="L2" t="s">
        <v>17</v>
      </c>
      <c r="N2" t="s">
        <v>19</v>
      </c>
      <c r="P2" s="1" t="s">
        <v>136</v>
      </c>
      <c r="Q2" s="11" t="s">
        <v>145</v>
      </c>
      <c r="S2" s="1" t="s">
        <v>13</v>
      </c>
      <c r="V2" s="1" t="s">
        <v>136</v>
      </c>
      <c r="W2" s="17" t="s">
        <v>142</v>
      </c>
      <c r="Y2" s="1" t="s">
        <v>136</v>
      </c>
      <c r="Z2" s="17" t="s">
        <v>142</v>
      </c>
      <c r="AB2" s="1" t="s">
        <v>136</v>
      </c>
      <c r="AC2" t="s">
        <v>142</v>
      </c>
      <c r="AD2" t="s">
        <v>19</v>
      </c>
      <c r="AF2" s="1" t="s">
        <v>0</v>
      </c>
      <c r="AG2" s="1" t="s">
        <v>1</v>
      </c>
      <c r="AH2" s="1" t="s">
        <v>2</v>
      </c>
      <c r="AI2" t="s">
        <v>142</v>
      </c>
      <c r="AJ2" t="s">
        <v>141</v>
      </c>
      <c r="AK2" t="s">
        <v>19</v>
      </c>
    </row>
    <row r="3" spans="2:37" x14ac:dyDescent="0.25">
      <c r="B3" t="s">
        <v>124</v>
      </c>
      <c r="C3" s="6">
        <v>7790200</v>
      </c>
      <c r="E3" s="2" t="s">
        <v>137</v>
      </c>
      <c r="F3" s="6"/>
      <c r="H3" s="2" t="s">
        <v>137</v>
      </c>
      <c r="I3" s="6"/>
      <c r="N3" s="6">
        <v>163682800</v>
      </c>
      <c r="P3" s="2" t="s">
        <v>47</v>
      </c>
      <c r="Q3" s="10">
        <v>18800</v>
      </c>
      <c r="S3" t="s">
        <v>148</v>
      </c>
      <c r="T3" s="18">
        <v>165748.93617021278</v>
      </c>
      <c r="V3" s="2" t="s">
        <v>137</v>
      </c>
      <c r="W3" s="18"/>
      <c r="Y3" s="2" t="s">
        <v>137</v>
      </c>
      <c r="Z3" s="18"/>
      <c r="AB3" s="2" t="s">
        <v>137</v>
      </c>
      <c r="AC3" s="18"/>
      <c r="AD3" s="18"/>
      <c r="AF3" t="s">
        <v>137</v>
      </c>
      <c r="AG3" t="s">
        <v>137</v>
      </c>
      <c r="AH3" t="s">
        <v>137</v>
      </c>
      <c r="AI3" s="18"/>
      <c r="AJ3" s="18"/>
      <c r="AK3" s="18"/>
    </row>
    <row r="4" spans="2:37" x14ac:dyDescent="0.25">
      <c r="B4" t="s">
        <v>127</v>
      </c>
      <c r="C4" s="6">
        <v>10428975</v>
      </c>
      <c r="E4" s="2" t="s">
        <v>72</v>
      </c>
      <c r="F4" s="6">
        <v>23700</v>
      </c>
      <c r="H4" s="2" t="s">
        <v>118</v>
      </c>
      <c r="I4" s="6">
        <v>14750</v>
      </c>
      <c r="P4" s="2" t="s">
        <v>31</v>
      </c>
      <c r="Q4" s="10">
        <v>2260000</v>
      </c>
      <c r="S4" t="s">
        <v>151</v>
      </c>
      <c r="T4" s="18">
        <v>274873.40425531915</v>
      </c>
      <c r="V4" s="2" t="s">
        <v>118</v>
      </c>
      <c r="W4" s="18">
        <v>1229.17</v>
      </c>
      <c r="Y4" s="2" t="s">
        <v>72</v>
      </c>
      <c r="Z4" s="18">
        <v>1975</v>
      </c>
      <c r="AB4" s="2" t="s">
        <v>117</v>
      </c>
      <c r="AC4" s="18">
        <v>1229.17</v>
      </c>
      <c r="AD4" s="18">
        <v>14750</v>
      </c>
      <c r="AF4" t="s">
        <v>117</v>
      </c>
      <c r="AG4" t="s">
        <v>118</v>
      </c>
      <c r="AH4" t="s">
        <v>9</v>
      </c>
      <c r="AI4" s="18">
        <v>1229.17</v>
      </c>
      <c r="AJ4" s="18">
        <v>-0.01</v>
      </c>
      <c r="AK4" s="18">
        <v>14750</v>
      </c>
    </row>
    <row r="5" spans="2:37" x14ac:dyDescent="0.25">
      <c r="B5" t="s">
        <v>131</v>
      </c>
      <c r="C5" s="6">
        <v>13449575</v>
      </c>
      <c r="E5" s="2" t="s">
        <v>69</v>
      </c>
      <c r="F5" s="6">
        <v>50400</v>
      </c>
      <c r="H5" s="2" t="s">
        <v>44</v>
      </c>
      <c r="I5" s="6">
        <v>18800</v>
      </c>
      <c r="N5" s="15" t="s">
        <v>141</v>
      </c>
      <c r="P5" s="2" t="s">
        <v>79</v>
      </c>
      <c r="Q5" s="10">
        <v>14400000</v>
      </c>
      <c r="S5" t="s">
        <v>153</v>
      </c>
      <c r="T5" s="18">
        <v>291981.91489361704</v>
      </c>
      <c r="V5" s="2" t="s">
        <v>44</v>
      </c>
      <c r="W5" s="18">
        <v>1566.67</v>
      </c>
      <c r="Y5" s="2" t="s">
        <v>66</v>
      </c>
      <c r="Z5" s="18">
        <v>3158.335</v>
      </c>
      <c r="AB5" s="2" t="s">
        <v>48</v>
      </c>
      <c r="AC5" s="18">
        <v>1500</v>
      </c>
      <c r="AD5" s="18">
        <v>18000</v>
      </c>
      <c r="AF5" t="s">
        <v>48</v>
      </c>
      <c r="AG5" t="s">
        <v>23</v>
      </c>
      <c r="AH5" t="s">
        <v>9</v>
      </c>
      <c r="AI5" s="18">
        <v>1500</v>
      </c>
      <c r="AJ5" s="18">
        <v>0.03</v>
      </c>
      <c r="AK5" s="18">
        <v>18000</v>
      </c>
    </row>
    <row r="6" spans="2:37" x14ac:dyDescent="0.25">
      <c r="B6" t="s">
        <v>125</v>
      </c>
      <c r="C6" s="6">
        <v>12919050</v>
      </c>
      <c r="E6" s="2" t="s">
        <v>66</v>
      </c>
      <c r="F6" s="6">
        <v>75800</v>
      </c>
      <c r="H6" s="2" t="s">
        <v>42</v>
      </c>
      <c r="I6" s="6">
        <v>20000</v>
      </c>
      <c r="K6" s="1" t="s">
        <v>1</v>
      </c>
      <c r="L6" t="s">
        <v>17</v>
      </c>
      <c r="N6" s="15">
        <v>6.3829787234042576E-3</v>
      </c>
      <c r="P6" s="2" t="s">
        <v>43</v>
      </c>
      <c r="Q6" s="10">
        <v>18800</v>
      </c>
      <c r="S6" t="s">
        <v>149</v>
      </c>
      <c r="T6" s="18">
        <v>221893.08510638299</v>
      </c>
      <c r="V6" s="2" t="s">
        <v>42</v>
      </c>
      <c r="W6" s="18">
        <v>1666.67</v>
      </c>
      <c r="Y6" s="2" t="s">
        <v>69</v>
      </c>
      <c r="Z6" s="18">
        <v>4200</v>
      </c>
      <c r="AB6" s="2" t="s">
        <v>47</v>
      </c>
      <c r="AC6" s="18">
        <v>1566.67</v>
      </c>
      <c r="AD6" s="18">
        <v>18800</v>
      </c>
      <c r="AF6" t="s">
        <v>47</v>
      </c>
      <c r="AG6" t="s">
        <v>28</v>
      </c>
      <c r="AH6" t="s">
        <v>9</v>
      </c>
      <c r="AI6" s="18">
        <v>1566.67</v>
      </c>
      <c r="AJ6" s="18">
        <v>-0.01</v>
      </c>
      <c r="AK6" s="18">
        <v>18800</v>
      </c>
    </row>
    <row r="7" spans="2:37" x14ac:dyDescent="0.25">
      <c r="B7" t="s">
        <v>133</v>
      </c>
      <c r="C7" s="6">
        <v>13818525</v>
      </c>
      <c r="E7" s="2" t="s">
        <v>112</v>
      </c>
      <c r="F7" s="6">
        <v>1099000</v>
      </c>
      <c r="H7" s="2" t="s">
        <v>40</v>
      </c>
      <c r="I7" s="6">
        <v>21200</v>
      </c>
      <c r="P7" s="2" t="s">
        <v>55</v>
      </c>
      <c r="Q7" s="10">
        <v>4460000</v>
      </c>
      <c r="S7" t="s">
        <v>154</v>
      </c>
      <c r="T7" s="18">
        <v>309132.97872340423</v>
      </c>
      <c r="V7" s="2" t="s">
        <v>40</v>
      </c>
      <c r="W7" s="18">
        <v>1766.67</v>
      </c>
      <c r="Y7" s="2" t="s">
        <v>112</v>
      </c>
      <c r="Z7" s="18">
        <v>91583.33</v>
      </c>
      <c r="AB7" s="2" t="s">
        <v>43</v>
      </c>
      <c r="AC7" s="18">
        <v>1566.67</v>
      </c>
      <c r="AD7" s="18">
        <v>18800</v>
      </c>
      <c r="AF7" t="s">
        <v>43</v>
      </c>
      <c r="AG7" t="s">
        <v>44</v>
      </c>
      <c r="AH7" t="s">
        <v>10</v>
      </c>
      <c r="AI7" s="18">
        <v>1566.67</v>
      </c>
      <c r="AJ7" s="18">
        <v>0.03</v>
      </c>
      <c r="AK7" s="18">
        <v>18800</v>
      </c>
    </row>
    <row r="8" spans="2:37" x14ac:dyDescent="0.25">
      <c r="B8" t="s">
        <v>126</v>
      </c>
      <c r="C8" s="6">
        <v>13723150</v>
      </c>
      <c r="E8" s="2" t="s">
        <v>63</v>
      </c>
      <c r="F8" s="6">
        <v>1192000</v>
      </c>
      <c r="H8" s="2" t="s">
        <v>77</v>
      </c>
      <c r="I8" s="6">
        <v>23200</v>
      </c>
      <c r="P8" s="2" t="s">
        <v>85</v>
      </c>
      <c r="Q8" s="10">
        <v>319000</v>
      </c>
      <c r="S8" t="s">
        <v>155</v>
      </c>
      <c r="T8" s="18">
        <v>327030.85106382979</v>
      </c>
      <c r="V8" s="2" t="s">
        <v>77</v>
      </c>
      <c r="W8" s="18">
        <v>1933.33</v>
      </c>
      <c r="Y8" s="2" t="s">
        <v>63</v>
      </c>
      <c r="Z8" s="18">
        <v>99333.33</v>
      </c>
      <c r="AB8" s="2" t="s">
        <v>46</v>
      </c>
      <c r="AC8" s="18">
        <v>1662.5</v>
      </c>
      <c r="AD8" s="18">
        <v>19950</v>
      </c>
      <c r="AF8" t="s">
        <v>46</v>
      </c>
      <c r="AG8" t="s">
        <v>26</v>
      </c>
      <c r="AH8" t="s">
        <v>10</v>
      </c>
      <c r="AI8" s="18">
        <v>1662.5</v>
      </c>
      <c r="AJ8" s="18">
        <v>0.04</v>
      </c>
      <c r="AK8" s="18">
        <v>19950</v>
      </c>
    </row>
    <row r="9" spans="2:37" x14ac:dyDescent="0.25">
      <c r="B9" t="s">
        <v>128</v>
      </c>
      <c r="C9" s="6">
        <v>14529250</v>
      </c>
      <c r="E9" s="2" t="s">
        <v>57</v>
      </c>
      <c r="F9" s="6">
        <v>4797800</v>
      </c>
      <c r="H9" s="2" t="s">
        <v>71</v>
      </c>
      <c r="I9" s="6">
        <v>23700</v>
      </c>
      <c r="N9" s="11" t="s">
        <v>142</v>
      </c>
      <c r="P9" s="2" t="s">
        <v>22</v>
      </c>
      <c r="Q9" s="10">
        <v>24400000</v>
      </c>
      <c r="S9" t="s">
        <v>157</v>
      </c>
      <c r="T9" s="18">
        <v>345792.55319148937</v>
      </c>
      <c r="V9" s="2" t="s">
        <v>71</v>
      </c>
      <c r="W9" s="18">
        <v>1975</v>
      </c>
      <c r="Y9" s="2" t="s">
        <v>57</v>
      </c>
      <c r="Z9" s="18">
        <v>99954.167499999996</v>
      </c>
      <c r="AB9" s="2" t="s">
        <v>45</v>
      </c>
      <c r="AC9" s="18">
        <v>1666.67</v>
      </c>
      <c r="AD9" s="18">
        <v>20000</v>
      </c>
      <c r="AF9" t="s">
        <v>45</v>
      </c>
      <c r="AG9" t="s">
        <v>30</v>
      </c>
      <c r="AH9" t="s">
        <v>10</v>
      </c>
      <c r="AI9" s="18">
        <v>1666.67</v>
      </c>
      <c r="AJ9" s="18">
        <v>-0.02</v>
      </c>
      <c r="AK9" s="18">
        <v>20000</v>
      </c>
    </row>
    <row r="10" spans="2:37" x14ac:dyDescent="0.25">
      <c r="B10" t="s">
        <v>129</v>
      </c>
      <c r="C10" s="6">
        <v>15370450</v>
      </c>
      <c r="E10" s="2" t="s">
        <v>78</v>
      </c>
      <c r="F10" s="6">
        <v>5833200</v>
      </c>
      <c r="H10" s="2" t="s">
        <v>74</v>
      </c>
      <c r="I10" s="6">
        <v>24600</v>
      </c>
      <c r="N10" s="10">
        <v>290217.7308510638</v>
      </c>
      <c r="P10" s="2" t="s">
        <v>35</v>
      </c>
      <c r="Q10" s="10">
        <v>56600</v>
      </c>
      <c r="S10" t="s">
        <v>150</v>
      </c>
      <c r="T10" s="18">
        <v>286161.17021276598</v>
      </c>
      <c r="V10" s="2" t="s">
        <v>74</v>
      </c>
      <c r="W10" s="18">
        <v>2050</v>
      </c>
      <c r="Y10" s="2" t="s">
        <v>10</v>
      </c>
      <c r="Z10" s="18">
        <v>207896.25299999994</v>
      </c>
      <c r="AB10" s="2" t="s">
        <v>41</v>
      </c>
      <c r="AC10" s="18">
        <v>1666.67</v>
      </c>
      <c r="AD10" s="18">
        <v>20000</v>
      </c>
      <c r="AF10" t="s">
        <v>41</v>
      </c>
      <c r="AG10" t="s">
        <v>42</v>
      </c>
      <c r="AH10" t="s">
        <v>10</v>
      </c>
      <c r="AI10" s="18">
        <v>1666.67</v>
      </c>
      <c r="AJ10" s="18">
        <v>-0.01</v>
      </c>
      <c r="AK10" s="18">
        <v>20000</v>
      </c>
    </row>
    <row r="11" spans="2:37" x14ac:dyDescent="0.25">
      <c r="B11" t="s">
        <v>132</v>
      </c>
      <c r="C11" s="6">
        <v>16338250</v>
      </c>
      <c r="E11" s="2" t="s">
        <v>105</v>
      </c>
      <c r="F11" s="6">
        <v>7200000</v>
      </c>
      <c r="H11" s="2" t="s">
        <v>38</v>
      </c>
      <c r="I11" s="6">
        <v>26000</v>
      </c>
      <c r="P11" s="2" t="s">
        <v>67</v>
      </c>
      <c r="Q11" s="10">
        <v>50400</v>
      </c>
      <c r="S11" t="s">
        <v>156</v>
      </c>
      <c r="T11" s="18">
        <v>347622.3404255319</v>
      </c>
      <c r="V11" s="2" t="s">
        <v>38</v>
      </c>
      <c r="W11" s="18">
        <v>2166.67</v>
      </c>
      <c r="Y11" s="2" t="s">
        <v>78</v>
      </c>
      <c r="Z11" s="18">
        <v>243050</v>
      </c>
      <c r="AB11" s="2" t="s">
        <v>39</v>
      </c>
      <c r="AC11" s="18">
        <v>1766.67</v>
      </c>
      <c r="AD11" s="18">
        <v>21200</v>
      </c>
      <c r="AF11" t="s">
        <v>39</v>
      </c>
      <c r="AG11" t="s">
        <v>40</v>
      </c>
      <c r="AH11" t="s">
        <v>10</v>
      </c>
      <c r="AI11" s="18">
        <v>1766.67</v>
      </c>
      <c r="AJ11" s="18">
        <v>0.03</v>
      </c>
      <c r="AK11" s="18">
        <v>21200</v>
      </c>
    </row>
    <row r="12" spans="2:37" x14ac:dyDescent="0.25">
      <c r="B12" t="s">
        <v>130</v>
      </c>
      <c r="C12" s="6">
        <v>16252250</v>
      </c>
      <c r="E12" s="2" t="s">
        <v>54</v>
      </c>
      <c r="F12" s="6">
        <v>8249700</v>
      </c>
      <c r="H12" s="2" t="s">
        <v>65</v>
      </c>
      <c r="I12" s="6">
        <v>29600</v>
      </c>
      <c r="P12" s="2" t="s">
        <v>41</v>
      </c>
      <c r="Q12" s="10">
        <v>20000</v>
      </c>
      <c r="S12" t="s">
        <v>152</v>
      </c>
      <c r="T12" s="18">
        <v>294011.17021276598</v>
      </c>
      <c r="V12" s="2" t="s">
        <v>65</v>
      </c>
      <c r="W12" s="18">
        <v>2466.67</v>
      </c>
      <c r="Y12" s="2" t="s">
        <v>75</v>
      </c>
      <c r="Z12" s="18">
        <v>258468.33200000002</v>
      </c>
      <c r="AB12" s="2" t="s">
        <v>76</v>
      </c>
      <c r="AC12" s="18">
        <v>1933.33</v>
      </c>
      <c r="AD12" s="18">
        <v>23200</v>
      </c>
      <c r="AF12" t="s">
        <v>76</v>
      </c>
      <c r="AG12" t="s">
        <v>77</v>
      </c>
      <c r="AH12" t="s">
        <v>78</v>
      </c>
      <c r="AI12" s="18">
        <v>1933.33</v>
      </c>
      <c r="AJ12" s="18">
        <v>0.03</v>
      </c>
      <c r="AK12" s="18">
        <v>23200</v>
      </c>
    </row>
    <row r="13" spans="2:37" x14ac:dyDescent="0.25">
      <c r="B13" t="s">
        <v>134</v>
      </c>
      <c r="C13" s="6">
        <v>16986350</v>
      </c>
      <c r="E13" s="2" t="s">
        <v>60</v>
      </c>
      <c r="F13" s="6">
        <v>13563000</v>
      </c>
      <c r="H13" s="2" t="s">
        <v>92</v>
      </c>
      <c r="I13" s="6">
        <v>39700</v>
      </c>
      <c r="N13" s="17" t="s">
        <v>147</v>
      </c>
      <c r="P13" s="2" t="s">
        <v>76</v>
      </c>
      <c r="Q13" s="10">
        <v>23200</v>
      </c>
      <c r="S13" t="s">
        <v>158</v>
      </c>
      <c r="T13" s="18">
        <v>361411.70212765958</v>
      </c>
      <c r="V13" s="2" t="s">
        <v>92</v>
      </c>
      <c r="W13" s="18">
        <v>3308.33</v>
      </c>
      <c r="Y13" s="2" t="s">
        <v>60</v>
      </c>
      <c r="Z13" s="18">
        <v>282562.5</v>
      </c>
      <c r="AB13" s="2" t="s">
        <v>70</v>
      </c>
      <c r="AC13" s="18">
        <v>1975</v>
      </c>
      <c r="AD13" s="18">
        <v>23700</v>
      </c>
      <c r="AF13" t="s">
        <v>70</v>
      </c>
      <c r="AG13" t="s">
        <v>71</v>
      </c>
      <c r="AH13" t="s">
        <v>72</v>
      </c>
      <c r="AI13" s="18">
        <v>1975</v>
      </c>
      <c r="AJ13" s="18">
        <v>0.05</v>
      </c>
      <c r="AK13" s="18">
        <v>23700</v>
      </c>
    </row>
    <row r="14" spans="2:37" x14ac:dyDescent="0.25">
      <c r="B14" t="s">
        <v>135</v>
      </c>
      <c r="C14" s="6">
        <v>17702150</v>
      </c>
      <c r="E14" s="2" t="s">
        <v>75</v>
      </c>
      <c r="F14" s="6">
        <v>15508100</v>
      </c>
      <c r="H14" s="2" t="s">
        <v>122</v>
      </c>
      <c r="I14" s="6">
        <v>41200</v>
      </c>
      <c r="N14" s="47">
        <v>47</v>
      </c>
      <c r="P14" s="2" t="s">
        <v>70</v>
      </c>
      <c r="Q14" s="10">
        <v>23700</v>
      </c>
      <c r="S14" t="s">
        <v>159</v>
      </c>
      <c r="T14" s="18">
        <v>376641.48936170212</v>
      </c>
      <c r="V14" s="2" t="s">
        <v>122</v>
      </c>
      <c r="W14" s="18">
        <v>3433.33</v>
      </c>
      <c r="Y14" s="2" t="s">
        <v>54</v>
      </c>
      <c r="Z14" s="18">
        <v>343737.5</v>
      </c>
      <c r="AB14" s="2" t="s">
        <v>73</v>
      </c>
      <c r="AC14" s="18">
        <v>2050</v>
      </c>
      <c r="AD14" s="18">
        <v>24600</v>
      </c>
      <c r="AF14" t="s">
        <v>73</v>
      </c>
      <c r="AG14" t="s">
        <v>74</v>
      </c>
      <c r="AH14" t="s">
        <v>75</v>
      </c>
      <c r="AI14" s="18">
        <v>2050</v>
      </c>
      <c r="AJ14" s="18">
        <v>-0.01</v>
      </c>
      <c r="AK14" s="18">
        <v>24600</v>
      </c>
    </row>
    <row r="15" spans="2:37" x14ac:dyDescent="0.25">
      <c r="E15" s="2" t="s">
        <v>51</v>
      </c>
      <c r="F15" s="6">
        <v>18310000</v>
      </c>
      <c r="H15" s="2" t="s">
        <v>116</v>
      </c>
      <c r="I15" s="6">
        <v>46200</v>
      </c>
      <c r="P15" s="2" t="s">
        <v>37</v>
      </c>
      <c r="Q15" s="10">
        <v>26000</v>
      </c>
      <c r="V15" s="2" t="s">
        <v>116</v>
      </c>
      <c r="W15" s="18">
        <v>3850</v>
      </c>
      <c r="Y15" s="2" t="s">
        <v>9</v>
      </c>
      <c r="Z15" s="18">
        <v>454818.22875000001</v>
      </c>
      <c r="AB15" s="2" t="s">
        <v>37</v>
      </c>
      <c r="AC15" s="18">
        <v>2166.67</v>
      </c>
      <c r="AD15" s="18">
        <v>26000</v>
      </c>
      <c r="AF15" t="s">
        <v>37</v>
      </c>
      <c r="AG15" t="s">
        <v>38</v>
      </c>
      <c r="AH15" t="s">
        <v>10</v>
      </c>
      <c r="AI15" s="18">
        <v>2166.67</v>
      </c>
      <c r="AJ15" s="18">
        <v>-0.02</v>
      </c>
      <c r="AK15" s="18">
        <v>26000</v>
      </c>
    </row>
    <row r="16" spans="2:37" x14ac:dyDescent="0.25">
      <c r="E16" s="2" t="s">
        <v>11</v>
      </c>
      <c r="F16" s="6">
        <v>19170000</v>
      </c>
      <c r="H16" s="2" t="s">
        <v>68</v>
      </c>
      <c r="I16" s="6">
        <v>50400</v>
      </c>
      <c r="P16" s="2" t="s">
        <v>81</v>
      </c>
      <c r="Q16" s="10">
        <v>9030000</v>
      </c>
      <c r="V16" s="2" t="s">
        <v>68</v>
      </c>
      <c r="W16" s="18">
        <v>4200</v>
      </c>
      <c r="Y16" s="2" t="s">
        <v>11</v>
      </c>
      <c r="Z16" s="18">
        <v>532500</v>
      </c>
      <c r="AB16" s="2" t="s">
        <v>64</v>
      </c>
      <c r="AC16" s="18">
        <v>2466.67</v>
      </c>
      <c r="AD16" s="18">
        <v>29600</v>
      </c>
      <c r="AF16" t="s">
        <v>64</v>
      </c>
      <c r="AG16" t="s">
        <v>65</v>
      </c>
      <c r="AH16" t="s">
        <v>66</v>
      </c>
      <c r="AI16" s="18">
        <v>2466.67</v>
      </c>
      <c r="AJ16" s="18">
        <v>7.0000000000000007E-2</v>
      </c>
      <c r="AK16" s="18">
        <v>29600</v>
      </c>
    </row>
    <row r="17" spans="4:37" x14ac:dyDescent="0.25">
      <c r="E17" s="2" t="s">
        <v>10</v>
      </c>
      <c r="F17" s="6">
        <v>24947550</v>
      </c>
      <c r="H17" s="2" t="s">
        <v>36</v>
      </c>
      <c r="I17" s="6">
        <v>56600</v>
      </c>
      <c r="P17" s="2" t="s">
        <v>52</v>
      </c>
      <c r="Q17" s="10">
        <v>8210000</v>
      </c>
      <c r="V17" s="2" t="s">
        <v>36</v>
      </c>
      <c r="W17" s="18">
        <v>4716.67</v>
      </c>
      <c r="Y17" s="2" t="s">
        <v>105</v>
      </c>
      <c r="Z17" s="18">
        <v>600000</v>
      </c>
      <c r="AB17" s="2" t="s">
        <v>91</v>
      </c>
      <c r="AC17" s="18">
        <v>3308.33</v>
      </c>
      <c r="AD17" s="18">
        <v>39700</v>
      </c>
      <c r="AF17" t="s">
        <v>91</v>
      </c>
      <c r="AG17" t="s">
        <v>92</v>
      </c>
      <c r="AH17" t="s">
        <v>54</v>
      </c>
      <c r="AI17" s="18">
        <v>3308.33</v>
      </c>
      <c r="AJ17" s="18">
        <v>0.08</v>
      </c>
      <c r="AK17" s="18">
        <v>39700</v>
      </c>
    </row>
    <row r="18" spans="4:37" x14ac:dyDescent="0.25">
      <c r="E18" s="2" t="s">
        <v>9</v>
      </c>
      <c r="F18" s="6">
        <v>43662550</v>
      </c>
      <c r="H18" s="2" t="s">
        <v>90</v>
      </c>
      <c r="I18" s="6">
        <v>116600</v>
      </c>
      <c r="P18" s="2" t="s">
        <v>83</v>
      </c>
      <c r="Q18" s="10">
        <v>5810000</v>
      </c>
      <c r="V18" s="2" t="s">
        <v>90</v>
      </c>
      <c r="W18" s="18">
        <v>9716.67</v>
      </c>
      <c r="Y18" s="2" t="s">
        <v>51</v>
      </c>
      <c r="Z18" s="18">
        <v>762916.66500000004</v>
      </c>
      <c r="AB18" s="2" t="s">
        <v>121</v>
      </c>
      <c r="AC18" s="18">
        <v>3433.33</v>
      </c>
      <c r="AD18" s="18">
        <v>41200</v>
      </c>
      <c r="AF18" t="s">
        <v>121</v>
      </c>
      <c r="AG18" t="s">
        <v>122</v>
      </c>
      <c r="AH18" t="s">
        <v>57</v>
      </c>
      <c r="AI18" s="18">
        <v>3433.33</v>
      </c>
      <c r="AJ18" s="18">
        <v>-0.04</v>
      </c>
      <c r="AK18" s="18">
        <v>41200</v>
      </c>
    </row>
    <row r="19" spans="4:37" x14ac:dyDescent="0.25">
      <c r="E19" s="2" t="s">
        <v>16</v>
      </c>
      <c r="F19" s="6">
        <v>163682800</v>
      </c>
      <c r="H19" s="2" t="s">
        <v>34</v>
      </c>
      <c r="I19" s="6">
        <v>171000</v>
      </c>
      <c r="P19" s="2" t="s">
        <v>29</v>
      </c>
      <c r="Q19" s="10">
        <v>515000</v>
      </c>
      <c r="V19" s="2" t="s">
        <v>34</v>
      </c>
      <c r="W19" s="18">
        <v>14250</v>
      </c>
      <c r="Y19" s="2" t="s">
        <v>16</v>
      </c>
      <c r="Z19" s="18">
        <v>290217.7308510638</v>
      </c>
      <c r="AB19" s="2" t="s">
        <v>115</v>
      </c>
      <c r="AC19" s="18">
        <v>3850</v>
      </c>
      <c r="AD19" s="18">
        <v>46200</v>
      </c>
      <c r="AF19" t="s">
        <v>115</v>
      </c>
      <c r="AG19" t="s">
        <v>116</v>
      </c>
      <c r="AH19" t="s">
        <v>66</v>
      </c>
      <c r="AI19" s="18">
        <v>3850</v>
      </c>
      <c r="AJ19" s="18">
        <v>0.06</v>
      </c>
      <c r="AK19" s="18">
        <v>46200</v>
      </c>
    </row>
    <row r="20" spans="4:37" x14ac:dyDescent="0.25">
      <c r="H20" s="2" t="s">
        <v>114</v>
      </c>
      <c r="I20" s="6">
        <v>180000</v>
      </c>
      <c r="P20" s="2" t="s">
        <v>46</v>
      </c>
      <c r="Q20" s="10">
        <v>19950</v>
      </c>
      <c r="V20" s="2" t="s">
        <v>114</v>
      </c>
      <c r="W20" s="18">
        <v>15000</v>
      </c>
      <c r="AB20" s="2" t="s">
        <v>67</v>
      </c>
      <c r="AC20" s="18">
        <v>4200</v>
      </c>
      <c r="AD20" s="18">
        <v>50400</v>
      </c>
      <c r="AF20" t="s">
        <v>67</v>
      </c>
      <c r="AG20" t="s">
        <v>68</v>
      </c>
      <c r="AH20" t="s">
        <v>69</v>
      </c>
      <c r="AI20" s="18">
        <v>4200</v>
      </c>
      <c r="AJ20" s="18">
        <v>-0.03</v>
      </c>
      <c r="AK20" s="18">
        <v>50400</v>
      </c>
    </row>
    <row r="21" spans="4:37" x14ac:dyDescent="0.25">
      <c r="H21" s="2" t="s">
        <v>98</v>
      </c>
      <c r="I21" s="6">
        <v>182500</v>
      </c>
      <c r="P21" s="2" t="s">
        <v>64</v>
      </c>
      <c r="Q21" s="10">
        <v>29600</v>
      </c>
      <c r="V21" s="2" t="s">
        <v>98</v>
      </c>
      <c r="W21" s="18">
        <v>15208.33</v>
      </c>
      <c r="AB21" s="2" t="s">
        <v>35</v>
      </c>
      <c r="AC21" s="18">
        <v>4716.67</v>
      </c>
      <c r="AD21" s="18">
        <v>56600</v>
      </c>
      <c r="AF21" t="s">
        <v>35</v>
      </c>
      <c r="AG21" t="s">
        <v>36</v>
      </c>
      <c r="AH21" t="s">
        <v>10</v>
      </c>
      <c r="AI21" s="18">
        <v>4716.67</v>
      </c>
      <c r="AJ21" s="18">
        <v>0.04</v>
      </c>
      <c r="AK21" s="18">
        <v>56600</v>
      </c>
    </row>
    <row r="22" spans="4:37" x14ac:dyDescent="0.25">
      <c r="D22" s="1" t="s">
        <v>136</v>
      </c>
      <c r="E22" t="s">
        <v>19</v>
      </c>
      <c r="H22" s="2" t="s">
        <v>86</v>
      </c>
      <c r="I22" s="6">
        <v>319000</v>
      </c>
      <c r="P22" s="2" t="s">
        <v>73</v>
      </c>
      <c r="Q22" s="10">
        <v>24600</v>
      </c>
      <c r="V22" s="2" t="s">
        <v>30</v>
      </c>
      <c r="W22" s="18">
        <v>22291.67</v>
      </c>
      <c r="AB22" s="2" t="s">
        <v>89</v>
      </c>
      <c r="AC22" s="18">
        <v>9716.67</v>
      </c>
      <c r="AD22" s="18">
        <v>116600</v>
      </c>
      <c r="AF22" t="s">
        <v>89</v>
      </c>
      <c r="AG22" t="s">
        <v>90</v>
      </c>
      <c r="AH22" t="s">
        <v>57</v>
      </c>
      <c r="AI22" s="18">
        <v>9716.67</v>
      </c>
      <c r="AJ22" s="18">
        <v>-0.03</v>
      </c>
      <c r="AK22" s="18">
        <v>116600</v>
      </c>
    </row>
    <row r="23" spans="4:37" x14ac:dyDescent="0.25">
      <c r="D23" s="2" t="s">
        <v>137</v>
      </c>
      <c r="E23" s="6"/>
      <c r="H23" s="2" t="s">
        <v>30</v>
      </c>
      <c r="I23" s="6">
        <v>535000</v>
      </c>
      <c r="P23" s="2" t="s">
        <v>39</v>
      </c>
      <c r="Q23" s="10">
        <v>21200</v>
      </c>
      <c r="V23" s="2" t="s">
        <v>86</v>
      </c>
      <c r="W23" s="18">
        <v>26583.33</v>
      </c>
      <c r="AB23" s="2" t="s">
        <v>33</v>
      </c>
      <c r="AC23" s="18">
        <v>14250</v>
      </c>
      <c r="AD23" s="18">
        <v>171000</v>
      </c>
      <c r="AF23" t="s">
        <v>33</v>
      </c>
      <c r="AG23" t="s">
        <v>34</v>
      </c>
      <c r="AH23" t="s">
        <v>9</v>
      </c>
      <c r="AI23" s="18">
        <v>14250</v>
      </c>
      <c r="AJ23" s="18">
        <v>-0.04</v>
      </c>
      <c r="AK23" s="18">
        <v>171000</v>
      </c>
    </row>
    <row r="24" spans="4:37" x14ac:dyDescent="0.25">
      <c r="D24" s="2" t="s">
        <v>118</v>
      </c>
      <c r="E24" s="6">
        <v>14750</v>
      </c>
      <c r="H24" s="2" t="s">
        <v>109</v>
      </c>
      <c r="I24" s="6">
        <v>582000</v>
      </c>
      <c r="P24" s="2" t="s">
        <v>58</v>
      </c>
      <c r="Q24" s="10">
        <v>2670000</v>
      </c>
      <c r="V24" s="2" t="s">
        <v>109</v>
      </c>
      <c r="W24" s="18">
        <v>48500</v>
      </c>
      <c r="AB24" s="2" t="s">
        <v>113</v>
      </c>
      <c r="AC24" s="18">
        <v>15000</v>
      </c>
      <c r="AD24" s="18">
        <v>180000</v>
      </c>
      <c r="AF24" t="s">
        <v>113</v>
      </c>
      <c r="AG24" t="s">
        <v>114</v>
      </c>
      <c r="AH24" t="s">
        <v>57</v>
      </c>
      <c r="AI24" s="18">
        <v>15000</v>
      </c>
      <c r="AJ24" s="18">
        <v>-0.02</v>
      </c>
      <c r="AK24" s="18">
        <v>180000</v>
      </c>
    </row>
    <row r="25" spans="4:37" x14ac:dyDescent="0.25">
      <c r="D25" s="2" t="s">
        <v>44</v>
      </c>
      <c r="E25" s="6">
        <v>18800</v>
      </c>
      <c r="H25" s="2" t="s">
        <v>120</v>
      </c>
      <c r="I25" s="6">
        <v>874000</v>
      </c>
      <c r="P25" s="2" t="s">
        <v>25</v>
      </c>
      <c r="Q25" s="10">
        <v>13250000</v>
      </c>
      <c r="V25" s="2" t="s">
        <v>120</v>
      </c>
      <c r="W25" s="18">
        <v>72833.33</v>
      </c>
      <c r="AB25" s="2" t="s">
        <v>97</v>
      </c>
      <c r="AC25" s="18">
        <v>15208.33</v>
      </c>
      <c r="AD25" s="18">
        <v>182500</v>
      </c>
      <c r="AF25" t="s">
        <v>97</v>
      </c>
      <c r="AG25" t="s">
        <v>98</v>
      </c>
      <c r="AH25" t="s">
        <v>75</v>
      </c>
      <c r="AI25" s="18">
        <v>15208.33</v>
      </c>
      <c r="AJ25" s="18">
        <v>0.06</v>
      </c>
      <c r="AK25" s="18">
        <v>182500</v>
      </c>
    </row>
    <row r="26" spans="4:37" x14ac:dyDescent="0.25">
      <c r="D26" s="2" t="s">
        <v>42</v>
      </c>
      <c r="E26" s="6">
        <v>20000</v>
      </c>
      <c r="H26" s="2" t="s">
        <v>100</v>
      </c>
      <c r="I26" s="6">
        <v>989000</v>
      </c>
      <c r="P26" s="2" t="s">
        <v>49</v>
      </c>
      <c r="Q26" s="10">
        <v>13500000</v>
      </c>
      <c r="V26" s="2" t="s">
        <v>100</v>
      </c>
      <c r="W26" s="18">
        <v>82416.67</v>
      </c>
      <c r="AB26" s="2" t="s">
        <v>85</v>
      </c>
      <c r="AC26" s="18">
        <v>26583.33</v>
      </c>
      <c r="AD26" s="18">
        <v>319000</v>
      </c>
      <c r="AF26" t="s">
        <v>85</v>
      </c>
      <c r="AG26" t="s">
        <v>86</v>
      </c>
      <c r="AH26" t="s">
        <v>75</v>
      </c>
      <c r="AI26" s="18">
        <v>26583.33</v>
      </c>
      <c r="AJ26" s="18">
        <v>-0.06</v>
      </c>
      <c r="AK26" s="18">
        <v>319000</v>
      </c>
    </row>
    <row r="27" spans="4:37" x14ac:dyDescent="0.25">
      <c r="D27" s="2" t="s">
        <v>40</v>
      </c>
      <c r="E27" s="6">
        <v>21200</v>
      </c>
      <c r="H27" s="2" t="s">
        <v>111</v>
      </c>
      <c r="I27" s="6">
        <v>1099000</v>
      </c>
      <c r="P27" s="2" t="s">
        <v>61</v>
      </c>
      <c r="Q27" s="10">
        <v>1192000</v>
      </c>
      <c r="V27" s="2" t="s">
        <v>111</v>
      </c>
      <c r="W27" s="18">
        <v>91583.33</v>
      </c>
      <c r="AB27" s="2" t="s">
        <v>29</v>
      </c>
      <c r="AC27" s="18">
        <v>42916.67</v>
      </c>
      <c r="AD27" s="18">
        <v>515000</v>
      </c>
      <c r="AF27" t="s">
        <v>29</v>
      </c>
      <c r="AG27" t="s">
        <v>30</v>
      </c>
      <c r="AH27" t="s">
        <v>10</v>
      </c>
      <c r="AI27" s="18">
        <v>42916.67</v>
      </c>
      <c r="AJ27" s="18">
        <v>-0.05</v>
      </c>
      <c r="AK27" s="18">
        <v>515000</v>
      </c>
    </row>
    <row r="28" spans="4:37" x14ac:dyDescent="0.25">
      <c r="D28" s="2" t="s">
        <v>77</v>
      </c>
      <c r="E28" s="6">
        <v>23200</v>
      </c>
      <c r="H28" s="2" t="s">
        <v>62</v>
      </c>
      <c r="I28" s="6">
        <v>1192000</v>
      </c>
      <c r="P28" s="2" t="s">
        <v>45</v>
      </c>
      <c r="Q28" s="10">
        <v>20000</v>
      </c>
      <c r="V28" s="2" t="s">
        <v>62</v>
      </c>
      <c r="W28" s="18">
        <v>99333.33</v>
      </c>
      <c r="AB28" s="2" t="s">
        <v>108</v>
      </c>
      <c r="AC28" s="18">
        <v>48500</v>
      </c>
      <c r="AD28" s="18">
        <v>582000</v>
      </c>
      <c r="AF28" t="s">
        <v>108</v>
      </c>
      <c r="AG28" t="s">
        <v>109</v>
      </c>
      <c r="AH28" t="s">
        <v>75</v>
      </c>
      <c r="AI28" s="18">
        <v>48500</v>
      </c>
      <c r="AJ28" s="18">
        <v>-0.05</v>
      </c>
      <c r="AK28" s="18">
        <v>582000</v>
      </c>
    </row>
    <row r="29" spans="4:37" x14ac:dyDescent="0.25">
      <c r="D29" s="2" t="s">
        <v>71</v>
      </c>
      <c r="E29" s="6">
        <v>23700</v>
      </c>
      <c r="H29" s="2" t="s">
        <v>88</v>
      </c>
      <c r="I29" s="6">
        <v>1480000</v>
      </c>
      <c r="P29" s="2" t="s">
        <v>33</v>
      </c>
      <c r="Q29" s="10">
        <v>171000</v>
      </c>
      <c r="V29" s="2" t="s">
        <v>88</v>
      </c>
      <c r="W29" s="18">
        <v>123333.33</v>
      </c>
      <c r="AB29" s="2" t="s">
        <v>119</v>
      </c>
      <c r="AC29" s="18">
        <v>72833.33</v>
      </c>
      <c r="AD29" s="18">
        <v>874000</v>
      </c>
      <c r="AF29" t="s">
        <v>119</v>
      </c>
      <c r="AG29" t="s">
        <v>120</v>
      </c>
      <c r="AH29" t="s">
        <v>60</v>
      </c>
      <c r="AI29" s="18">
        <v>72833.33</v>
      </c>
      <c r="AJ29" s="18">
        <v>0.03</v>
      </c>
      <c r="AK29" s="18">
        <v>874000</v>
      </c>
    </row>
    <row r="30" spans="4:37" x14ac:dyDescent="0.25">
      <c r="D30" s="2" t="s">
        <v>74</v>
      </c>
      <c r="E30" s="6">
        <v>24600</v>
      </c>
      <c r="H30" s="2" t="s">
        <v>32</v>
      </c>
      <c r="I30" s="6">
        <v>2260000</v>
      </c>
      <c r="P30" s="2" t="s">
        <v>48</v>
      </c>
      <c r="Q30" s="10">
        <v>18000</v>
      </c>
      <c r="V30" s="2" t="s">
        <v>32</v>
      </c>
      <c r="W30" s="18">
        <v>188333.33</v>
      </c>
      <c r="AB30" s="2" t="s">
        <v>99</v>
      </c>
      <c r="AC30" s="18">
        <v>82416.67</v>
      </c>
      <c r="AD30" s="18">
        <v>989000</v>
      </c>
      <c r="AF30" t="s">
        <v>99</v>
      </c>
      <c r="AG30" t="s">
        <v>100</v>
      </c>
      <c r="AH30" t="s">
        <v>60</v>
      </c>
      <c r="AI30" s="18">
        <v>82416.67</v>
      </c>
      <c r="AJ30" s="18">
        <v>-0.03</v>
      </c>
      <c r="AK30" s="18">
        <v>989000</v>
      </c>
    </row>
    <row r="31" spans="4:37" x14ac:dyDescent="0.25">
      <c r="D31" s="2" t="s">
        <v>38</v>
      </c>
      <c r="E31" s="6">
        <v>26000</v>
      </c>
      <c r="H31" s="2" t="s">
        <v>59</v>
      </c>
      <c r="I31" s="6">
        <v>2670000</v>
      </c>
      <c r="P31" s="2" t="s">
        <v>27</v>
      </c>
      <c r="Q31" s="10">
        <v>7550000</v>
      </c>
      <c r="V31" s="2" t="s">
        <v>59</v>
      </c>
      <c r="W31" s="18">
        <v>222500</v>
      </c>
      <c r="AB31" s="2" t="s">
        <v>110</v>
      </c>
      <c r="AC31" s="18">
        <v>91583.33</v>
      </c>
      <c r="AD31" s="18">
        <v>1099000</v>
      </c>
      <c r="AF31" t="s">
        <v>110</v>
      </c>
      <c r="AG31" t="s">
        <v>111</v>
      </c>
      <c r="AH31" t="s">
        <v>112</v>
      </c>
      <c r="AI31" s="18">
        <v>91583.33</v>
      </c>
      <c r="AJ31" s="18">
        <v>0.04</v>
      </c>
      <c r="AK31" s="18">
        <v>1099000</v>
      </c>
    </row>
    <row r="32" spans="4:37" x14ac:dyDescent="0.25">
      <c r="D32" s="2" t="s">
        <v>65</v>
      </c>
      <c r="E32" s="6">
        <v>29600</v>
      </c>
      <c r="H32" s="2" t="s">
        <v>107</v>
      </c>
      <c r="I32" s="6">
        <v>3580000</v>
      </c>
      <c r="P32" s="2" t="s">
        <v>137</v>
      </c>
      <c r="Q32" s="10"/>
      <c r="V32" s="2" t="s">
        <v>107</v>
      </c>
      <c r="W32" s="18">
        <v>298333.33</v>
      </c>
      <c r="AB32" s="2" t="s">
        <v>61</v>
      </c>
      <c r="AC32" s="18">
        <v>99333.33</v>
      </c>
      <c r="AD32" s="18">
        <v>1192000</v>
      </c>
      <c r="AF32" t="s">
        <v>61</v>
      </c>
      <c r="AG32" t="s">
        <v>62</v>
      </c>
      <c r="AH32" t="s">
        <v>63</v>
      </c>
      <c r="AI32" s="18">
        <v>99333.33</v>
      </c>
      <c r="AJ32" s="18">
        <v>-0.05</v>
      </c>
      <c r="AK32" s="18">
        <v>1192000</v>
      </c>
    </row>
    <row r="33" spans="4:37" x14ac:dyDescent="0.25">
      <c r="D33" s="2" t="s">
        <v>92</v>
      </c>
      <c r="E33" s="6">
        <v>39700</v>
      </c>
      <c r="H33" s="2" t="s">
        <v>56</v>
      </c>
      <c r="I33" s="6">
        <v>4460000</v>
      </c>
      <c r="P33" s="2" t="s">
        <v>87</v>
      </c>
      <c r="Q33" s="10">
        <v>1480000</v>
      </c>
      <c r="V33" s="2" t="s">
        <v>28</v>
      </c>
      <c r="W33" s="18">
        <v>315366.67000000004</v>
      </c>
      <c r="AB33" s="2" t="s">
        <v>87</v>
      </c>
      <c r="AC33" s="18">
        <v>123333.33</v>
      </c>
      <c r="AD33" s="18">
        <v>1480000</v>
      </c>
      <c r="AF33" t="s">
        <v>87</v>
      </c>
      <c r="AG33" t="s">
        <v>88</v>
      </c>
      <c r="AH33" t="s">
        <v>9</v>
      </c>
      <c r="AI33" s="18">
        <v>123333.33</v>
      </c>
      <c r="AJ33" s="18">
        <v>0.05</v>
      </c>
      <c r="AK33" s="18">
        <v>1480000</v>
      </c>
    </row>
    <row r="34" spans="4:37" x14ac:dyDescent="0.25">
      <c r="D34" s="2" t="s">
        <v>122</v>
      </c>
      <c r="E34" s="6">
        <v>41200</v>
      </c>
      <c r="H34" s="2" t="s">
        <v>96</v>
      </c>
      <c r="I34" s="6">
        <v>4810000</v>
      </c>
      <c r="P34" s="2" t="s">
        <v>89</v>
      </c>
      <c r="Q34" s="10">
        <v>116600</v>
      </c>
      <c r="V34" s="2" t="s">
        <v>56</v>
      </c>
      <c r="W34" s="18">
        <v>371666.67</v>
      </c>
      <c r="AB34" s="2" t="s">
        <v>31</v>
      </c>
      <c r="AC34" s="18">
        <v>188333.33</v>
      </c>
      <c r="AD34" s="18">
        <v>2260000</v>
      </c>
      <c r="AF34" t="s">
        <v>31</v>
      </c>
      <c r="AG34" t="s">
        <v>32</v>
      </c>
      <c r="AH34" t="s">
        <v>9</v>
      </c>
      <c r="AI34" s="18">
        <v>188333.33</v>
      </c>
      <c r="AJ34" s="18">
        <v>0.02</v>
      </c>
      <c r="AK34" s="18">
        <v>2260000</v>
      </c>
    </row>
    <row r="35" spans="4:37" x14ac:dyDescent="0.25">
      <c r="D35" s="2" t="s">
        <v>116</v>
      </c>
      <c r="E35" s="6">
        <v>46200</v>
      </c>
      <c r="H35" s="2" t="s">
        <v>84</v>
      </c>
      <c r="I35" s="6">
        <v>5810000</v>
      </c>
      <c r="P35" s="2" t="s">
        <v>91</v>
      </c>
      <c r="Q35" s="10">
        <v>39700</v>
      </c>
      <c r="V35" s="2" t="s">
        <v>96</v>
      </c>
      <c r="W35" s="18">
        <v>400833.33</v>
      </c>
      <c r="AB35" s="2" t="s">
        <v>58</v>
      </c>
      <c r="AC35" s="18">
        <v>222500</v>
      </c>
      <c r="AD35" s="18">
        <v>2670000</v>
      </c>
      <c r="AF35" t="s">
        <v>58</v>
      </c>
      <c r="AG35" t="s">
        <v>59</v>
      </c>
      <c r="AH35" t="s">
        <v>60</v>
      </c>
      <c r="AI35" s="18">
        <v>222500</v>
      </c>
      <c r="AJ35" s="18">
        <v>0.02</v>
      </c>
      <c r="AK35" s="18">
        <v>2670000</v>
      </c>
    </row>
    <row r="36" spans="4:37" x14ac:dyDescent="0.25">
      <c r="D36" s="2" t="s">
        <v>68</v>
      </c>
      <c r="E36" s="6">
        <v>50400</v>
      </c>
      <c r="H36" s="2" t="s">
        <v>104</v>
      </c>
      <c r="I36" s="6">
        <v>7200000</v>
      </c>
      <c r="P36" s="2" t="s">
        <v>93</v>
      </c>
      <c r="Q36" s="10">
        <v>8040000</v>
      </c>
      <c r="V36" s="2" t="s">
        <v>84</v>
      </c>
      <c r="W36" s="18">
        <v>484166.67</v>
      </c>
      <c r="AB36" s="2" t="s">
        <v>106</v>
      </c>
      <c r="AC36" s="18">
        <v>298333.33</v>
      </c>
      <c r="AD36" s="18">
        <v>3580000</v>
      </c>
      <c r="AF36" t="s">
        <v>106</v>
      </c>
      <c r="AG36" t="s">
        <v>107</v>
      </c>
      <c r="AH36" t="s">
        <v>11</v>
      </c>
      <c r="AI36" s="18">
        <v>298333.33</v>
      </c>
      <c r="AJ36" s="18">
        <v>0.01</v>
      </c>
      <c r="AK36" s="18">
        <v>3580000</v>
      </c>
    </row>
    <row r="37" spans="4:37" x14ac:dyDescent="0.25">
      <c r="D37" s="2" t="s">
        <v>36</v>
      </c>
      <c r="E37" s="6">
        <v>56600</v>
      </c>
      <c r="H37" s="2" t="s">
        <v>28</v>
      </c>
      <c r="I37" s="6">
        <v>7568800</v>
      </c>
      <c r="P37" s="2" t="s">
        <v>95</v>
      </c>
      <c r="Q37" s="10">
        <v>4810000</v>
      </c>
      <c r="V37" s="2" t="s">
        <v>104</v>
      </c>
      <c r="W37" s="18">
        <v>600000</v>
      </c>
      <c r="AB37" s="2" t="s">
        <v>55</v>
      </c>
      <c r="AC37" s="18">
        <v>371666.67</v>
      </c>
      <c r="AD37" s="18">
        <v>4460000</v>
      </c>
      <c r="AF37" t="s">
        <v>55</v>
      </c>
      <c r="AG37" t="s">
        <v>56</v>
      </c>
      <c r="AH37" t="s">
        <v>57</v>
      </c>
      <c r="AI37" s="18">
        <v>371666.67</v>
      </c>
      <c r="AJ37" s="18">
        <v>-0.04</v>
      </c>
      <c r="AK37" s="18">
        <v>4460000</v>
      </c>
    </row>
    <row r="38" spans="4:37" x14ac:dyDescent="0.25">
      <c r="D38" s="2" t="s">
        <v>90</v>
      </c>
      <c r="E38" s="6">
        <v>116600</v>
      </c>
      <c r="H38" s="2" t="s">
        <v>94</v>
      </c>
      <c r="I38" s="6">
        <v>8040000</v>
      </c>
      <c r="P38" s="2" t="s">
        <v>97</v>
      </c>
      <c r="Q38" s="10">
        <v>182500</v>
      </c>
      <c r="V38" s="2" t="s">
        <v>94</v>
      </c>
      <c r="W38" s="18">
        <v>670000</v>
      </c>
      <c r="AB38" s="2" t="s">
        <v>95</v>
      </c>
      <c r="AC38" s="18">
        <v>400833.33</v>
      </c>
      <c r="AD38" s="18">
        <v>4810000</v>
      </c>
      <c r="AF38" t="s">
        <v>95</v>
      </c>
      <c r="AG38" t="s">
        <v>96</v>
      </c>
      <c r="AH38" t="s">
        <v>51</v>
      </c>
      <c r="AI38" s="18">
        <v>400833.33</v>
      </c>
      <c r="AJ38" s="18">
        <v>-0.01</v>
      </c>
      <c r="AK38" s="18">
        <v>4810000</v>
      </c>
    </row>
    <row r="39" spans="4:37" x14ac:dyDescent="0.25">
      <c r="D39" s="2" t="s">
        <v>34</v>
      </c>
      <c r="E39" s="6">
        <v>171000</v>
      </c>
      <c r="H39" s="2" t="s">
        <v>53</v>
      </c>
      <c r="I39" s="6">
        <v>8210000</v>
      </c>
      <c r="P39" s="2" t="s">
        <v>99</v>
      </c>
      <c r="Q39" s="10">
        <v>989000</v>
      </c>
      <c r="V39" s="2" t="s">
        <v>26</v>
      </c>
      <c r="W39" s="18">
        <v>674165.27999999991</v>
      </c>
      <c r="AB39" s="2" t="s">
        <v>83</v>
      </c>
      <c r="AC39" s="18">
        <v>484166.67</v>
      </c>
      <c r="AD39" s="18">
        <v>5810000</v>
      </c>
      <c r="AF39" t="s">
        <v>83</v>
      </c>
      <c r="AG39" t="s">
        <v>84</v>
      </c>
      <c r="AH39" t="s">
        <v>78</v>
      </c>
      <c r="AI39" s="18">
        <v>484166.67</v>
      </c>
      <c r="AJ39" s="18">
        <v>0.01</v>
      </c>
      <c r="AK39" s="18">
        <v>5810000</v>
      </c>
    </row>
    <row r="40" spans="4:37" x14ac:dyDescent="0.25">
      <c r="D40" s="2" t="s">
        <v>114</v>
      </c>
      <c r="E40" s="6">
        <v>180000</v>
      </c>
      <c r="H40" s="2" t="s">
        <v>82</v>
      </c>
      <c r="I40" s="6">
        <v>9030000</v>
      </c>
      <c r="P40" s="2" t="s">
        <v>101</v>
      </c>
      <c r="Q40" s="10">
        <v>15300000</v>
      </c>
      <c r="V40" s="2" t="s">
        <v>53</v>
      </c>
      <c r="W40" s="18">
        <v>684166.67</v>
      </c>
      <c r="AB40" s="2" t="s">
        <v>103</v>
      </c>
      <c r="AC40" s="18">
        <v>600000</v>
      </c>
      <c r="AD40" s="18">
        <v>7200000</v>
      </c>
      <c r="AF40" t="s">
        <v>103</v>
      </c>
      <c r="AG40" t="s">
        <v>104</v>
      </c>
      <c r="AH40" t="s">
        <v>105</v>
      </c>
      <c r="AI40" s="18">
        <v>600000</v>
      </c>
      <c r="AJ40" s="18">
        <v>-0.02</v>
      </c>
      <c r="AK40" s="18">
        <v>7200000</v>
      </c>
    </row>
    <row r="41" spans="4:37" x14ac:dyDescent="0.25">
      <c r="D41" s="2" t="s">
        <v>98</v>
      </c>
      <c r="E41" s="6">
        <v>182500</v>
      </c>
      <c r="H41" s="2" t="s">
        <v>50</v>
      </c>
      <c r="I41" s="6">
        <v>13500000</v>
      </c>
      <c r="P41" s="2" t="s">
        <v>103</v>
      </c>
      <c r="Q41" s="10">
        <v>7200000</v>
      </c>
      <c r="V41" s="2" t="s">
        <v>82</v>
      </c>
      <c r="W41" s="18">
        <v>752500</v>
      </c>
      <c r="AB41" s="2" t="s">
        <v>27</v>
      </c>
      <c r="AC41" s="18">
        <v>629166.67000000004</v>
      </c>
      <c r="AD41" s="18">
        <v>7550000</v>
      </c>
      <c r="AF41" t="s">
        <v>27</v>
      </c>
      <c r="AG41" t="s">
        <v>28</v>
      </c>
      <c r="AH41" t="s">
        <v>11</v>
      </c>
      <c r="AI41" s="18">
        <v>629166.67000000004</v>
      </c>
      <c r="AJ41" s="18">
        <v>0.03</v>
      </c>
      <c r="AK41" s="18">
        <v>7550000</v>
      </c>
    </row>
    <row r="42" spans="4:37" x14ac:dyDescent="0.25">
      <c r="D42" s="2" t="s">
        <v>86</v>
      </c>
      <c r="E42" s="6">
        <v>319000</v>
      </c>
      <c r="H42" s="2" t="s">
        <v>80</v>
      </c>
      <c r="I42" s="6">
        <v>14400000</v>
      </c>
      <c r="P42" s="2" t="s">
        <v>106</v>
      </c>
      <c r="Q42" s="10">
        <v>3580000</v>
      </c>
      <c r="V42" s="2" t="s">
        <v>23</v>
      </c>
      <c r="W42" s="18">
        <v>1017416.665</v>
      </c>
      <c r="AB42" s="2" t="s">
        <v>93</v>
      </c>
      <c r="AC42" s="18">
        <v>670000</v>
      </c>
      <c r="AD42" s="18">
        <v>8040000</v>
      </c>
      <c r="AF42" t="s">
        <v>93</v>
      </c>
      <c r="AG42" t="s">
        <v>94</v>
      </c>
      <c r="AH42" t="s">
        <v>11</v>
      </c>
      <c r="AI42" s="18">
        <v>670000</v>
      </c>
      <c r="AJ42" s="18">
        <v>0.02</v>
      </c>
      <c r="AK42" s="18">
        <v>8040000</v>
      </c>
    </row>
    <row r="43" spans="4:37" x14ac:dyDescent="0.25">
      <c r="D43" s="2" t="s">
        <v>30</v>
      </c>
      <c r="E43" s="6">
        <v>535000</v>
      </c>
      <c r="H43" s="2" t="s">
        <v>102</v>
      </c>
      <c r="I43" s="6">
        <v>15300000</v>
      </c>
      <c r="P43" s="2" t="s">
        <v>108</v>
      </c>
      <c r="Q43" s="10">
        <v>582000</v>
      </c>
      <c r="V43" s="2" t="s">
        <v>50</v>
      </c>
      <c r="W43" s="18">
        <v>1125000</v>
      </c>
      <c r="AB43" s="2" t="s">
        <v>52</v>
      </c>
      <c r="AC43" s="18">
        <v>684166.67</v>
      </c>
      <c r="AD43" s="18">
        <v>8210000</v>
      </c>
      <c r="AF43" t="s">
        <v>52</v>
      </c>
      <c r="AG43" t="s">
        <v>53</v>
      </c>
      <c r="AH43" t="s">
        <v>54</v>
      </c>
      <c r="AI43" s="18">
        <v>684166.67</v>
      </c>
      <c r="AJ43" s="18">
        <v>0.03</v>
      </c>
      <c r="AK43" s="18">
        <v>8210000</v>
      </c>
    </row>
    <row r="44" spans="4:37" x14ac:dyDescent="0.25">
      <c r="D44" s="2" t="s">
        <v>109</v>
      </c>
      <c r="E44" s="6">
        <v>582000</v>
      </c>
      <c r="H44" s="2" t="s">
        <v>26</v>
      </c>
      <c r="I44" s="6">
        <v>24269950</v>
      </c>
      <c r="P44" s="2" t="s">
        <v>110</v>
      </c>
      <c r="Q44" s="10">
        <v>1099000</v>
      </c>
      <c r="V44" s="2" t="s">
        <v>80</v>
      </c>
      <c r="W44" s="18">
        <v>1200000</v>
      </c>
      <c r="AB44" s="2" t="s">
        <v>81</v>
      </c>
      <c r="AC44" s="18">
        <v>752500</v>
      </c>
      <c r="AD44" s="18">
        <v>9030000</v>
      </c>
      <c r="AF44" t="s">
        <v>81</v>
      </c>
      <c r="AG44" t="s">
        <v>82</v>
      </c>
      <c r="AH44" t="s">
        <v>60</v>
      </c>
      <c r="AI44" s="18">
        <v>752500</v>
      </c>
      <c r="AJ44" s="18">
        <v>-0.02</v>
      </c>
      <c r="AK44" s="18">
        <v>9030000</v>
      </c>
    </row>
    <row r="45" spans="4:37" x14ac:dyDescent="0.25">
      <c r="D45" s="2" t="s">
        <v>120</v>
      </c>
      <c r="E45" s="6">
        <v>874000</v>
      </c>
      <c r="H45" s="2" t="s">
        <v>23</v>
      </c>
      <c r="I45" s="6">
        <v>24418000</v>
      </c>
      <c r="P45" s="2" t="s">
        <v>113</v>
      </c>
      <c r="Q45" s="10">
        <v>180000</v>
      </c>
      <c r="V45" s="2" t="s">
        <v>102</v>
      </c>
      <c r="W45" s="18">
        <v>1275000</v>
      </c>
      <c r="AB45" s="2" t="s">
        <v>123</v>
      </c>
      <c r="AC45" s="18">
        <v>916666.67</v>
      </c>
      <c r="AD45" s="18">
        <v>11000000</v>
      </c>
      <c r="AF45" t="s">
        <v>123</v>
      </c>
      <c r="AG45" t="s">
        <v>26</v>
      </c>
      <c r="AH45" t="s">
        <v>10</v>
      </c>
      <c r="AI45" s="18">
        <v>916666.67</v>
      </c>
      <c r="AJ45" s="18">
        <v>0.02</v>
      </c>
      <c r="AK45" s="18">
        <v>11000000</v>
      </c>
    </row>
    <row r="46" spans="4:37" x14ac:dyDescent="0.25">
      <c r="D46" s="2" t="s">
        <v>100</v>
      </c>
      <c r="E46" s="6">
        <v>989000</v>
      </c>
      <c r="H46" s="2" t="s">
        <v>16</v>
      </c>
      <c r="I46" s="6">
        <v>163682800</v>
      </c>
      <c r="P46" s="2" t="s">
        <v>115</v>
      </c>
      <c r="Q46" s="10">
        <v>46200</v>
      </c>
      <c r="V46" s="2" t="s">
        <v>16</v>
      </c>
      <c r="W46" s="18">
        <v>290217.7308510638</v>
      </c>
      <c r="AB46" s="2" t="s">
        <v>25</v>
      </c>
      <c r="AC46" s="18">
        <v>1104166.67</v>
      </c>
      <c r="AD46" s="18">
        <v>13250000</v>
      </c>
      <c r="AF46" t="s">
        <v>25</v>
      </c>
      <c r="AG46" t="s">
        <v>26</v>
      </c>
      <c r="AH46" t="s">
        <v>10</v>
      </c>
      <c r="AI46" s="18">
        <v>1104166.67</v>
      </c>
      <c r="AJ46" s="18">
        <v>-0.02</v>
      </c>
      <c r="AK46" s="18">
        <v>13250000</v>
      </c>
    </row>
    <row r="47" spans="4:37" x14ac:dyDescent="0.25">
      <c r="D47" s="2" t="s">
        <v>111</v>
      </c>
      <c r="E47" s="6">
        <v>1099000</v>
      </c>
      <c r="P47" s="2" t="s">
        <v>117</v>
      </c>
      <c r="Q47" s="10">
        <v>14750</v>
      </c>
      <c r="AB47" s="2" t="s">
        <v>49</v>
      </c>
      <c r="AC47" s="18">
        <v>1125000</v>
      </c>
      <c r="AD47" s="18">
        <v>13500000</v>
      </c>
      <c r="AF47" t="s">
        <v>49</v>
      </c>
      <c r="AG47" t="s">
        <v>50</v>
      </c>
      <c r="AH47" t="s">
        <v>51</v>
      </c>
      <c r="AI47" s="18">
        <v>1125000</v>
      </c>
      <c r="AJ47" s="18">
        <v>-0.02</v>
      </c>
      <c r="AK47" s="18">
        <v>13500000</v>
      </c>
    </row>
    <row r="48" spans="4:37" x14ac:dyDescent="0.25">
      <c r="D48" s="2" t="s">
        <v>62</v>
      </c>
      <c r="E48" s="6">
        <v>1192000</v>
      </c>
      <c r="P48" s="2" t="s">
        <v>119</v>
      </c>
      <c r="Q48" s="10">
        <v>874000</v>
      </c>
      <c r="AB48" s="2" t="s">
        <v>79</v>
      </c>
      <c r="AC48" s="18">
        <v>1200000</v>
      </c>
      <c r="AD48" s="18">
        <v>14400000</v>
      </c>
      <c r="AF48" t="s">
        <v>79</v>
      </c>
      <c r="AG48" t="s">
        <v>80</v>
      </c>
      <c r="AH48" t="s">
        <v>75</v>
      </c>
      <c r="AI48" s="18">
        <v>1200000</v>
      </c>
      <c r="AJ48" s="18">
        <v>0.04</v>
      </c>
      <c r="AK48" s="18">
        <v>14400000</v>
      </c>
    </row>
    <row r="49" spans="4:37" x14ac:dyDescent="0.25">
      <c r="D49" s="2" t="s">
        <v>88</v>
      </c>
      <c r="E49" s="6">
        <v>1480000</v>
      </c>
      <c r="P49" s="2" t="s">
        <v>121</v>
      </c>
      <c r="Q49" s="10">
        <v>41200</v>
      </c>
      <c r="AB49" s="2" t="s">
        <v>101</v>
      </c>
      <c r="AC49" s="18">
        <v>1275000</v>
      </c>
      <c r="AD49" s="18">
        <v>15300000</v>
      </c>
      <c r="AF49" t="s">
        <v>101</v>
      </c>
      <c r="AG49" t="s">
        <v>102</v>
      </c>
      <c r="AH49" t="s">
        <v>9</v>
      </c>
      <c r="AI49" s="18">
        <v>1275000</v>
      </c>
      <c r="AJ49" s="18">
        <v>0.03</v>
      </c>
      <c r="AK49" s="18">
        <v>15300000</v>
      </c>
    </row>
    <row r="50" spans="4:37" x14ac:dyDescent="0.25">
      <c r="D50" s="2" t="s">
        <v>32</v>
      </c>
      <c r="E50" s="6">
        <v>2260000</v>
      </c>
      <c r="P50" s="2" t="s">
        <v>123</v>
      </c>
      <c r="Q50" s="10">
        <v>11000000</v>
      </c>
      <c r="AB50" s="2" t="s">
        <v>22</v>
      </c>
      <c r="AC50" s="18">
        <v>2033333.33</v>
      </c>
      <c r="AD50" s="18">
        <v>24400000</v>
      </c>
      <c r="AF50" t="s">
        <v>22</v>
      </c>
      <c r="AG50" t="s">
        <v>23</v>
      </c>
      <c r="AH50" t="s">
        <v>9</v>
      </c>
      <c r="AI50" s="18">
        <v>2033333.33</v>
      </c>
      <c r="AJ50" s="18">
        <v>0.04</v>
      </c>
      <c r="AK50" s="18">
        <v>24400000</v>
      </c>
    </row>
    <row r="51" spans="4:37" x14ac:dyDescent="0.25">
      <c r="D51" s="2" t="s">
        <v>59</v>
      </c>
      <c r="E51" s="6">
        <v>2670000</v>
      </c>
      <c r="P51" s="2" t="s">
        <v>16</v>
      </c>
      <c r="Q51" s="10">
        <v>3482612.7659574468</v>
      </c>
      <c r="AB51" s="2" t="s">
        <v>16</v>
      </c>
      <c r="AC51" s="18">
        <v>290217.7308510638</v>
      </c>
      <c r="AD51" s="18">
        <v>163682800</v>
      </c>
    </row>
    <row r="52" spans="4:37" x14ac:dyDescent="0.25">
      <c r="D52" s="2" t="s">
        <v>107</v>
      </c>
      <c r="E52" s="6">
        <v>3580000</v>
      </c>
    </row>
    <row r="53" spans="4:37" x14ac:dyDescent="0.25">
      <c r="D53" s="2" t="s">
        <v>56</v>
      </c>
      <c r="E53" s="6">
        <v>4460000</v>
      </c>
    </row>
    <row r="54" spans="4:37" x14ac:dyDescent="0.25">
      <c r="D54" s="2" t="s">
        <v>96</v>
      </c>
      <c r="E54" s="6">
        <v>4810000</v>
      </c>
    </row>
    <row r="55" spans="4:37" x14ac:dyDescent="0.25">
      <c r="D55" s="2" t="s">
        <v>84</v>
      </c>
      <c r="E55" s="6">
        <v>5810000</v>
      </c>
    </row>
    <row r="56" spans="4:37" x14ac:dyDescent="0.25">
      <c r="D56" s="2" t="s">
        <v>104</v>
      </c>
      <c r="E56" s="6">
        <v>7200000</v>
      </c>
    </row>
    <row r="57" spans="4:37" x14ac:dyDescent="0.25">
      <c r="D57" s="2" t="s">
        <v>28</v>
      </c>
      <c r="E57" s="6">
        <v>7568800</v>
      </c>
    </row>
    <row r="58" spans="4:37" x14ac:dyDescent="0.25">
      <c r="D58" s="2" t="s">
        <v>94</v>
      </c>
      <c r="E58" s="6">
        <v>8040000</v>
      </c>
    </row>
    <row r="59" spans="4:37" x14ac:dyDescent="0.25">
      <c r="D59" s="2" t="s">
        <v>53</v>
      </c>
      <c r="E59" s="6">
        <v>8210000</v>
      </c>
    </row>
    <row r="60" spans="4:37" x14ac:dyDescent="0.25">
      <c r="D60" s="2" t="s">
        <v>82</v>
      </c>
      <c r="E60" s="6">
        <v>9030000</v>
      </c>
    </row>
    <row r="61" spans="4:37" x14ac:dyDescent="0.25">
      <c r="D61" s="2" t="s">
        <v>50</v>
      </c>
      <c r="E61" s="6">
        <v>13500000</v>
      </c>
    </row>
    <row r="62" spans="4:37" x14ac:dyDescent="0.25">
      <c r="D62" s="2" t="s">
        <v>80</v>
      </c>
      <c r="E62" s="6">
        <v>14400000</v>
      </c>
    </row>
    <row r="63" spans="4:37" x14ac:dyDescent="0.25">
      <c r="D63" s="2" t="s">
        <v>102</v>
      </c>
      <c r="E63" s="6">
        <v>15300000</v>
      </c>
    </row>
    <row r="64" spans="4:37" x14ac:dyDescent="0.25">
      <c r="D64" s="2" t="s">
        <v>26</v>
      </c>
      <c r="E64" s="6">
        <v>24269950</v>
      </c>
    </row>
    <row r="65" spans="4:5" x14ac:dyDescent="0.25">
      <c r="D65" s="2" t="s">
        <v>23</v>
      </c>
      <c r="E65" s="6">
        <v>24418000</v>
      </c>
    </row>
    <row r="66" spans="4:5" x14ac:dyDescent="0.25">
      <c r="D66" s="2" t="s">
        <v>16</v>
      </c>
      <c r="E66" s="6">
        <v>163682800</v>
      </c>
    </row>
  </sheetData>
  <sortState xmlns:xlrd2="http://schemas.microsoft.com/office/spreadsheetml/2017/richdata2" ref="B2:C14">
    <sortCondition ref="C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75E6-FCA5-4FE8-B964-2CD11B93EC1B}">
  <dimension ref="A1:U48"/>
  <sheetViews>
    <sheetView topLeftCell="A43" workbookViewId="0">
      <selection activeCell="B61" sqref="B61"/>
    </sheetView>
  </sheetViews>
  <sheetFormatPr defaultRowHeight="15" x14ac:dyDescent="0.25"/>
  <cols>
    <col min="1" max="1" width="24.140625" bestFit="1" customWidth="1"/>
    <col min="2" max="2" width="22" bestFit="1" customWidth="1"/>
    <col min="3" max="3" width="10.42578125" bestFit="1" customWidth="1"/>
    <col min="4" max="15" width="8" bestFit="1" customWidth="1"/>
    <col min="16" max="16" width="9" bestFit="1" customWidth="1"/>
    <col min="17" max="17" width="11" bestFit="1" customWidth="1"/>
    <col min="18" max="19" width="8" bestFit="1" customWidth="1"/>
    <col min="20" max="20" width="5.7109375" bestFit="1" customWidth="1"/>
    <col min="21" max="21" width="23.140625" bestFit="1" customWidth="1"/>
  </cols>
  <sheetData>
    <row r="1" spans="1:21" x14ac:dyDescent="0.25">
      <c r="A1" t="s">
        <v>0</v>
      </c>
      <c r="B1" t="s">
        <v>1</v>
      </c>
      <c r="C1" t="s">
        <v>2</v>
      </c>
      <c r="D1" s="7">
        <v>44927</v>
      </c>
      <c r="E1" s="7">
        <v>44958</v>
      </c>
      <c r="F1" s="7">
        <v>44986</v>
      </c>
      <c r="G1" s="7">
        <v>45017</v>
      </c>
      <c r="H1" s="7">
        <v>45047</v>
      </c>
      <c r="I1" s="7">
        <v>45078</v>
      </c>
      <c r="J1" s="7">
        <v>45108</v>
      </c>
      <c r="K1" s="7">
        <v>45139</v>
      </c>
      <c r="L1" s="7">
        <v>45170</v>
      </c>
      <c r="M1" s="7">
        <v>45200</v>
      </c>
      <c r="N1" s="7">
        <v>45231</v>
      </c>
      <c r="O1" s="7">
        <v>45261</v>
      </c>
      <c r="P1" t="s">
        <v>3</v>
      </c>
      <c r="Q1" t="s">
        <v>4</v>
      </c>
      <c r="R1" t="s">
        <v>6</v>
      </c>
      <c r="S1" t="s">
        <v>5</v>
      </c>
      <c r="T1" t="s">
        <v>7</v>
      </c>
      <c r="U1" t="s">
        <v>8</v>
      </c>
    </row>
    <row r="2" spans="1:21" x14ac:dyDescent="0.25">
      <c r="A2" t="s">
        <v>22</v>
      </c>
      <c r="B2" t="s">
        <v>23</v>
      </c>
      <c r="C2" t="s">
        <v>9</v>
      </c>
      <c r="D2">
        <v>850000</v>
      </c>
      <c r="E2">
        <v>1750000</v>
      </c>
      <c r="F2">
        <v>2000000</v>
      </c>
      <c r="G2">
        <v>1350000</v>
      </c>
      <c r="H2">
        <v>2200000</v>
      </c>
      <c r="I2">
        <v>2500000</v>
      </c>
      <c r="J2">
        <v>2800000</v>
      </c>
      <c r="K2">
        <v>1650000</v>
      </c>
      <c r="L2">
        <v>2600000</v>
      </c>
      <c r="M2">
        <v>1750000</v>
      </c>
      <c r="N2">
        <v>2700000</v>
      </c>
      <c r="O2">
        <v>2900000</v>
      </c>
      <c r="P2">
        <v>24400000</v>
      </c>
      <c r="Q2">
        <v>2033333.33</v>
      </c>
      <c r="R2">
        <v>2900000</v>
      </c>
      <c r="S2">
        <v>850000</v>
      </c>
      <c r="T2">
        <v>0.04</v>
      </c>
      <c r="U2" t="s">
        <v>24</v>
      </c>
    </row>
    <row r="3" spans="1:21" x14ac:dyDescent="0.25">
      <c r="A3" t="s">
        <v>25</v>
      </c>
      <c r="B3" t="s">
        <v>26</v>
      </c>
      <c r="C3" t="s">
        <v>10</v>
      </c>
      <c r="D3">
        <v>450000</v>
      </c>
      <c r="E3">
        <v>1050000</v>
      </c>
      <c r="F3">
        <v>1200000</v>
      </c>
      <c r="G3">
        <v>850000</v>
      </c>
      <c r="H3">
        <v>1300000</v>
      </c>
      <c r="I3">
        <v>1400000</v>
      </c>
      <c r="J3">
        <v>1500000</v>
      </c>
      <c r="K3">
        <v>950000</v>
      </c>
      <c r="L3">
        <v>1350000</v>
      </c>
      <c r="M3">
        <v>950000</v>
      </c>
      <c r="N3">
        <v>1450000</v>
      </c>
      <c r="O3">
        <v>1550000</v>
      </c>
      <c r="P3">
        <v>13250000</v>
      </c>
      <c r="Q3">
        <v>1104166.67</v>
      </c>
      <c r="R3">
        <v>1550000</v>
      </c>
      <c r="S3">
        <v>450000</v>
      </c>
      <c r="T3">
        <v>-0.02</v>
      </c>
      <c r="U3" t="s">
        <v>24</v>
      </c>
    </row>
    <row r="4" spans="1:21" x14ac:dyDescent="0.25">
      <c r="A4" t="s">
        <v>27</v>
      </c>
      <c r="B4" t="s">
        <v>28</v>
      </c>
      <c r="C4" t="s">
        <v>11</v>
      </c>
      <c r="D4">
        <v>300000</v>
      </c>
      <c r="E4">
        <v>600000</v>
      </c>
      <c r="F4">
        <v>650000</v>
      </c>
      <c r="G4">
        <v>450000</v>
      </c>
      <c r="H4">
        <v>700000</v>
      </c>
      <c r="I4">
        <v>750000</v>
      </c>
      <c r="J4">
        <v>800000</v>
      </c>
      <c r="K4">
        <v>550000</v>
      </c>
      <c r="L4">
        <v>850000</v>
      </c>
      <c r="M4">
        <v>600000</v>
      </c>
      <c r="N4">
        <v>900000</v>
      </c>
      <c r="O4">
        <v>950000</v>
      </c>
      <c r="P4">
        <v>7550000</v>
      </c>
      <c r="Q4">
        <v>629166.67000000004</v>
      </c>
      <c r="R4">
        <v>950000</v>
      </c>
      <c r="S4">
        <v>300000</v>
      </c>
      <c r="T4">
        <v>0.03</v>
      </c>
      <c r="U4" t="s">
        <v>24</v>
      </c>
    </row>
    <row r="5" spans="1:21" x14ac:dyDescent="0.25">
      <c r="A5" t="s">
        <v>29</v>
      </c>
      <c r="B5" t="s">
        <v>30</v>
      </c>
      <c r="C5" t="s">
        <v>10</v>
      </c>
      <c r="D5">
        <v>20000</v>
      </c>
      <c r="E5">
        <v>35000</v>
      </c>
      <c r="F5">
        <v>40000</v>
      </c>
      <c r="G5">
        <v>30000</v>
      </c>
      <c r="H5">
        <v>45000</v>
      </c>
      <c r="I5">
        <v>50000</v>
      </c>
      <c r="J5">
        <v>55000</v>
      </c>
      <c r="K5">
        <v>35000</v>
      </c>
      <c r="L5">
        <v>60000</v>
      </c>
      <c r="M5">
        <v>40000</v>
      </c>
      <c r="N5">
        <v>65000</v>
      </c>
      <c r="O5">
        <v>70000</v>
      </c>
      <c r="P5">
        <v>515000</v>
      </c>
      <c r="Q5">
        <v>42916.67</v>
      </c>
      <c r="R5">
        <v>70000</v>
      </c>
      <c r="S5">
        <v>20000</v>
      </c>
      <c r="T5">
        <v>-0.05</v>
      </c>
      <c r="U5" t="s">
        <v>12</v>
      </c>
    </row>
    <row r="6" spans="1:21" x14ac:dyDescent="0.25">
      <c r="A6" t="s">
        <v>31</v>
      </c>
      <c r="B6" t="s">
        <v>32</v>
      </c>
      <c r="C6" t="s">
        <v>9</v>
      </c>
      <c r="D6">
        <v>120000</v>
      </c>
      <c r="E6">
        <v>200000</v>
      </c>
      <c r="F6">
        <v>210000</v>
      </c>
      <c r="G6">
        <v>140000</v>
      </c>
      <c r="H6">
        <v>220000</v>
      </c>
      <c r="I6">
        <v>230000</v>
      </c>
      <c r="J6">
        <v>240000</v>
      </c>
      <c r="K6">
        <v>160000</v>
      </c>
      <c r="L6">
        <v>250000</v>
      </c>
      <c r="M6">
        <v>160000</v>
      </c>
      <c r="N6">
        <v>260000</v>
      </c>
      <c r="O6">
        <v>270000</v>
      </c>
      <c r="P6">
        <v>2260000</v>
      </c>
      <c r="Q6">
        <v>188333.33</v>
      </c>
      <c r="R6">
        <v>270000</v>
      </c>
      <c r="S6">
        <v>120000</v>
      </c>
      <c r="T6">
        <v>0.02</v>
      </c>
      <c r="U6" t="s">
        <v>24</v>
      </c>
    </row>
    <row r="7" spans="1:21" x14ac:dyDescent="0.25">
      <c r="A7" t="s">
        <v>33</v>
      </c>
      <c r="B7" t="s">
        <v>34</v>
      </c>
      <c r="C7" t="s">
        <v>9</v>
      </c>
      <c r="D7">
        <v>9000</v>
      </c>
      <c r="E7">
        <v>15000</v>
      </c>
      <c r="F7">
        <v>16000</v>
      </c>
      <c r="G7">
        <v>11000</v>
      </c>
      <c r="H7">
        <v>17000</v>
      </c>
      <c r="I7">
        <v>18000</v>
      </c>
      <c r="J7">
        <v>19000</v>
      </c>
      <c r="K7">
        <v>13000</v>
      </c>
      <c r="L7">
        <v>20000</v>
      </c>
      <c r="M7">
        <v>13000</v>
      </c>
      <c r="N7">
        <v>21000</v>
      </c>
      <c r="O7">
        <v>22000</v>
      </c>
      <c r="P7">
        <v>171000</v>
      </c>
      <c r="Q7">
        <v>14250</v>
      </c>
      <c r="R7">
        <v>22000</v>
      </c>
      <c r="S7">
        <v>9000</v>
      </c>
      <c r="T7">
        <v>-0.04</v>
      </c>
      <c r="U7" t="s">
        <v>12</v>
      </c>
    </row>
    <row r="8" spans="1:21" x14ac:dyDescent="0.25">
      <c r="A8" t="s">
        <v>35</v>
      </c>
      <c r="B8" t="s">
        <v>36</v>
      </c>
      <c r="C8" t="s">
        <v>10</v>
      </c>
      <c r="D8">
        <v>3000</v>
      </c>
      <c r="E8">
        <v>5000</v>
      </c>
      <c r="F8">
        <v>5300</v>
      </c>
      <c r="G8">
        <v>3500</v>
      </c>
      <c r="H8">
        <v>5500</v>
      </c>
      <c r="I8">
        <v>5700</v>
      </c>
      <c r="J8">
        <v>6000</v>
      </c>
      <c r="K8">
        <v>4000</v>
      </c>
      <c r="L8">
        <v>6200</v>
      </c>
      <c r="M8">
        <v>4200</v>
      </c>
      <c r="N8">
        <v>6500</v>
      </c>
      <c r="O8">
        <v>6700</v>
      </c>
      <c r="P8">
        <v>56600</v>
      </c>
      <c r="Q8">
        <v>4716.67</v>
      </c>
      <c r="R8">
        <v>6700</v>
      </c>
      <c r="S8">
        <v>3000</v>
      </c>
      <c r="T8">
        <v>0.04</v>
      </c>
      <c r="U8" t="s">
        <v>24</v>
      </c>
    </row>
    <row r="9" spans="1:21" x14ac:dyDescent="0.25">
      <c r="A9" t="s">
        <v>37</v>
      </c>
      <c r="B9" t="s">
        <v>38</v>
      </c>
      <c r="C9" t="s">
        <v>10</v>
      </c>
      <c r="D9">
        <v>1500</v>
      </c>
      <c r="E9">
        <v>2500</v>
      </c>
      <c r="F9">
        <v>2600</v>
      </c>
      <c r="G9">
        <v>1500</v>
      </c>
      <c r="H9">
        <v>2700</v>
      </c>
      <c r="I9">
        <v>2800</v>
      </c>
      <c r="J9">
        <v>2900</v>
      </c>
      <c r="K9">
        <v>1700</v>
      </c>
      <c r="L9">
        <v>3000</v>
      </c>
      <c r="M9">
        <v>1800</v>
      </c>
      <c r="N9">
        <v>3100</v>
      </c>
      <c r="O9">
        <v>3200</v>
      </c>
      <c r="P9">
        <v>26000</v>
      </c>
      <c r="Q9">
        <v>2166.67</v>
      </c>
      <c r="R9">
        <v>3200</v>
      </c>
      <c r="S9">
        <v>1500</v>
      </c>
      <c r="T9">
        <v>-0.02</v>
      </c>
      <c r="U9" t="s">
        <v>12</v>
      </c>
    </row>
    <row r="10" spans="1:21" x14ac:dyDescent="0.25">
      <c r="A10" t="s">
        <v>39</v>
      </c>
      <c r="B10" t="s">
        <v>40</v>
      </c>
      <c r="C10" t="s">
        <v>10</v>
      </c>
      <c r="D10">
        <v>1200</v>
      </c>
      <c r="E10">
        <v>1800</v>
      </c>
      <c r="F10">
        <v>1900</v>
      </c>
      <c r="G10">
        <v>1100</v>
      </c>
      <c r="H10">
        <v>2000</v>
      </c>
      <c r="I10">
        <v>2100</v>
      </c>
      <c r="J10">
        <v>2200</v>
      </c>
      <c r="K10">
        <v>1300</v>
      </c>
      <c r="L10">
        <v>2300</v>
      </c>
      <c r="M10">
        <v>1400</v>
      </c>
      <c r="N10">
        <v>2400</v>
      </c>
      <c r="O10">
        <v>2500</v>
      </c>
      <c r="P10">
        <v>21200</v>
      </c>
      <c r="Q10">
        <v>1766.67</v>
      </c>
      <c r="R10">
        <v>2500</v>
      </c>
      <c r="S10">
        <v>1200</v>
      </c>
      <c r="T10">
        <v>0.03</v>
      </c>
      <c r="U10" t="s">
        <v>24</v>
      </c>
    </row>
    <row r="11" spans="1:21" x14ac:dyDescent="0.25">
      <c r="A11" t="s">
        <v>41</v>
      </c>
      <c r="B11" t="s">
        <v>42</v>
      </c>
      <c r="C11" t="s">
        <v>10</v>
      </c>
      <c r="D11">
        <v>1100</v>
      </c>
      <c r="E11">
        <v>1700</v>
      </c>
      <c r="F11">
        <v>1800</v>
      </c>
      <c r="G11">
        <v>1000</v>
      </c>
      <c r="H11">
        <v>1900</v>
      </c>
      <c r="I11">
        <v>2000</v>
      </c>
      <c r="J11">
        <v>2100</v>
      </c>
      <c r="K11">
        <v>1200</v>
      </c>
      <c r="L11">
        <v>2200</v>
      </c>
      <c r="M11">
        <v>1300</v>
      </c>
      <c r="N11">
        <v>2300</v>
      </c>
      <c r="O11">
        <v>2400</v>
      </c>
      <c r="P11">
        <v>20000</v>
      </c>
      <c r="Q11">
        <v>1666.67</v>
      </c>
      <c r="R11">
        <v>2400</v>
      </c>
      <c r="S11">
        <v>1100</v>
      </c>
      <c r="T11">
        <v>-0.01</v>
      </c>
      <c r="U11" t="s">
        <v>12</v>
      </c>
    </row>
    <row r="12" spans="1:21" x14ac:dyDescent="0.25">
      <c r="A12" t="s">
        <v>43</v>
      </c>
      <c r="B12" t="s">
        <v>44</v>
      </c>
      <c r="C12" t="s">
        <v>10</v>
      </c>
      <c r="D12">
        <v>950</v>
      </c>
      <c r="E12">
        <v>1550</v>
      </c>
      <c r="F12">
        <v>1650</v>
      </c>
      <c r="G12">
        <v>900</v>
      </c>
      <c r="H12">
        <v>1750</v>
      </c>
      <c r="I12">
        <v>1850</v>
      </c>
      <c r="J12">
        <v>1950</v>
      </c>
      <c r="K12">
        <v>1100</v>
      </c>
      <c r="L12">
        <v>2050</v>
      </c>
      <c r="M12">
        <v>1200</v>
      </c>
      <c r="N12">
        <v>2150</v>
      </c>
      <c r="O12">
        <v>2200</v>
      </c>
      <c r="P12">
        <v>18800</v>
      </c>
      <c r="Q12">
        <v>1566.67</v>
      </c>
      <c r="R12">
        <v>2200</v>
      </c>
      <c r="S12">
        <v>950</v>
      </c>
      <c r="T12">
        <v>0.03</v>
      </c>
      <c r="U12" t="s">
        <v>24</v>
      </c>
    </row>
    <row r="13" spans="1:21" x14ac:dyDescent="0.25">
      <c r="A13" t="s">
        <v>45</v>
      </c>
      <c r="B13" t="s">
        <v>30</v>
      </c>
      <c r="C13" t="s">
        <v>10</v>
      </c>
      <c r="D13">
        <v>1100</v>
      </c>
      <c r="E13">
        <v>1700</v>
      </c>
      <c r="F13">
        <v>1800</v>
      </c>
      <c r="G13">
        <v>1000</v>
      </c>
      <c r="H13">
        <v>1900</v>
      </c>
      <c r="I13">
        <v>2000</v>
      </c>
      <c r="J13">
        <v>2100</v>
      </c>
      <c r="K13">
        <v>1200</v>
      </c>
      <c r="L13">
        <v>2200</v>
      </c>
      <c r="M13">
        <v>1300</v>
      </c>
      <c r="N13">
        <v>2300</v>
      </c>
      <c r="O13">
        <v>2400</v>
      </c>
      <c r="P13">
        <v>20000</v>
      </c>
      <c r="Q13">
        <v>1666.67</v>
      </c>
      <c r="R13">
        <v>2400</v>
      </c>
      <c r="S13">
        <v>1100</v>
      </c>
      <c r="T13">
        <v>-0.02</v>
      </c>
      <c r="U13" t="s">
        <v>12</v>
      </c>
    </row>
    <row r="14" spans="1:21" x14ac:dyDescent="0.25">
      <c r="A14" t="s">
        <v>46</v>
      </c>
      <c r="B14" t="s">
        <v>26</v>
      </c>
      <c r="C14" t="s">
        <v>10</v>
      </c>
      <c r="D14">
        <v>1000</v>
      </c>
      <c r="E14">
        <v>1600</v>
      </c>
      <c r="F14">
        <v>1700</v>
      </c>
      <c r="G14">
        <v>950</v>
      </c>
      <c r="H14">
        <v>1800</v>
      </c>
      <c r="I14">
        <v>1900</v>
      </c>
      <c r="J14">
        <v>2000</v>
      </c>
      <c r="K14">
        <v>1150</v>
      </c>
      <c r="L14">
        <v>2100</v>
      </c>
      <c r="M14">
        <v>1250</v>
      </c>
      <c r="N14">
        <v>2200</v>
      </c>
      <c r="O14">
        <v>2250</v>
      </c>
      <c r="P14">
        <v>19950</v>
      </c>
      <c r="Q14">
        <v>1662.5</v>
      </c>
      <c r="R14">
        <v>2250</v>
      </c>
      <c r="S14">
        <v>1000</v>
      </c>
      <c r="T14">
        <v>0.04</v>
      </c>
      <c r="U14" t="s">
        <v>24</v>
      </c>
    </row>
    <row r="15" spans="1:21" x14ac:dyDescent="0.25">
      <c r="A15" t="s">
        <v>47</v>
      </c>
      <c r="B15" t="s">
        <v>28</v>
      </c>
      <c r="C15" t="s">
        <v>9</v>
      </c>
      <c r="D15">
        <v>950</v>
      </c>
      <c r="E15">
        <v>1550</v>
      </c>
      <c r="F15">
        <v>1650</v>
      </c>
      <c r="G15">
        <v>900</v>
      </c>
      <c r="H15">
        <v>1750</v>
      </c>
      <c r="I15">
        <v>1850</v>
      </c>
      <c r="J15">
        <v>1950</v>
      </c>
      <c r="K15">
        <v>1100</v>
      </c>
      <c r="L15">
        <v>2050</v>
      </c>
      <c r="M15">
        <v>1200</v>
      </c>
      <c r="N15">
        <v>2150</v>
      </c>
      <c r="O15">
        <v>2200</v>
      </c>
      <c r="P15">
        <v>18800</v>
      </c>
      <c r="Q15">
        <v>1566.67</v>
      </c>
      <c r="R15">
        <v>2200</v>
      </c>
      <c r="S15">
        <v>950</v>
      </c>
      <c r="T15">
        <v>-0.01</v>
      </c>
      <c r="U15" t="s">
        <v>12</v>
      </c>
    </row>
    <row r="16" spans="1:21" x14ac:dyDescent="0.25">
      <c r="A16" t="s">
        <v>48</v>
      </c>
      <c r="B16" t="s">
        <v>23</v>
      </c>
      <c r="C16" t="s">
        <v>9</v>
      </c>
      <c r="D16">
        <v>900</v>
      </c>
      <c r="E16">
        <v>1500</v>
      </c>
      <c r="F16">
        <v>1600</v>
      </c>
      <c r="G16">
        <v>875</v>
      </c>
      <c r="H16">
        <v>1700</v>
      </c>
      <c r="I16">
        <v>1800</v>
      </c>
      <c r="J16">
        <v>1900</v>
      </c>
      <c r="K16">
        <v>1075</v>
      </c>
      <c r="L16">
        <v>2000</v>
      </c>
      <c r="M16">
        <v>1175</v>
      </c>
      <c r="N16">
        <v>2100</v>
      </c>
      <c r="O16">
        <v>2150</v>
      </c>
      <c r="P16">
        <v>18000</v>
      </c>
      <c r="Q16">
        <v>1500</v>
      </c>
      <c r="R16">
        <v>2150</v>
      </c>
      <c r="S16">
        <v>900</v>
      </c>
      <c r="T16">
        <v>0.03</v>
      </c>
      <c r="U16" t="s">
        <v>24</v>
      </c>
    </row>
    <row r="17" spans="1:21" x14ac:dyDescent="0.25">
      <c r="A17" t="s">
        <v>49</v>
      </c>
      <c r="B17" t="s">
        <v>50</v>
      </c>
      <c r="C17" t="s">
        <v>51</v>
      </c>
      <c r="D17">
        <v>750000</v>
      </c>
      <c r="E17">
        <v>1050000</v>
      </c>
      <c r="F17">
        <v>1100000</v>
      </c>
      <c r="G17">
        <v>850000</v>
      </c>
      <c r="H17">
        <v>1150000</v>
      </c>
      <c r="I17">
        <v>1200000</v>
      </c>
      <c r="J17">
        <v>1250000</v>
      </c>
      <c r="K17">
        <v>1050000</v>
      </c>
      <c r="L17">
        <v>1300000</v>
      </c>
      <c r="M17">
        <v>1100000</v>
      </c>
      <c r="N17">
        <v>1350000</v>
      </c>
      <c r="O17">
        <v>1400000</v>
      </c>
      <c r="P17">
        <v>13500000</v>
      </c>
      <c r="Q17">
        <v>1125000</v>
      </c>
      <c r="R17">
        <v>1400000</v>
      </c>
      <c r="S17">
        <v>750000</v>
      </c>
      <c r="T17">
        <v>-0.02</v>
      </c>
      <c r="U17" t="s">
        <v>24</v>
      </c>
    </row>
    <row r="18" spans="1:21" x14ac:dyDescent="0.25">
      <c r="A18" t="s">
        <v>52</v>
      </c>
      <c r="B18" t="s">
        <v>53</v>
      </c>
      <c r="C18" t="s">
        <v>54</v>
      </c>
      <c r="D18">
        <v>450000</v>
      </c>
      <c r="E18">
        <v>700000</v>
      </c>
      <c r="F18">
        <v>720000</v>
      </c>
      <c r="G18">
        <v>550000</v>
      </c>
      <c r="H18">
        <v>750000</v>
      </c>
      <c r="I18">
        <v>770000</v>
      </c>
      <c r="J18">
        <v>800000</v>
      </c>
      <c r="K18">
        <v>600000</v>
      </c>
      <c r="L18">
        <v>820000</v>
      </c>
      <c r="M18">
        <v>620000</v>
      </c>
      <c r="N18">
        <v>840000</v>
      </c>
      <c r="O18">
        <v>860000</v>
      </c>
      <c r="P18">
        <v>8210000</v>
      </c>
      <c r="Q18">
        <v>684166.67</v>
      </c>
      <c r="R18">
        <v>860000</v>
      </c>
      <c r="S18">
        <v>450000</v>
      </c>
      <c r="T18">
        <v>0.03</v>
      </c>
      <c r="U18" t="s">
        <v>24</v>
      </c>
    </row>
    <row r="19" spans="1:21" x14ac:dyDescent="0.25">
      <c r="A19" t="s">
        <v>55</v>
      </c>
      <c r="B19" t="s">
        <v>56</v>
      </c>
      <c r="C19" t="s">
        <v>57</v>
      </c>
      <c r="D19">
        <v>200000</v>
      </c>
      <c r="E19">
        <v>350000</v>
      </c>
      <c r="F19">
        <v>340000</v>
      </c>
      <c r="G19">
        <v>300000</v>
      </c>
      <c r="H19">
        <v>370000</v>
      </c>
      <c r="I19">
        <v>390000</v>
      </c>
      <c r="J19">
        <v>410000</v>
      </c>
      <c r="K19">
        <v>370000</v>
      </c>
      <c r="L19">
        <v>430000</v>
      </c>
      <c r="M19">
        <v>390000</v>
      </c>
      <c r="N19">
        <v>450000</v>
      </c>
      <c r="O19">
        <v>460000</v>
      </c>
      <c r="P19">
        <v>4460000</v>
      </c>
      <c r="Q19">
        <v>371666.67</v>
      </c>
      <c r="R19">
        <v>460000</v>
      </c>
      <c r="S19">
        <v>200000</v>
      </c>
      <c r="T19">
        <v>-0.04</v>
      </c>
      <c r="U19" t="s">
        <v>12</v>
      </c>
    </row>
    <row r="20" spans="1:21" x14ac:dyDescent="0.25">
      <c r="A20" t="s">
        <v>58</v>
      </c>
      <c r="B20" t="s">
        <v>59</v>
      </c>
      <c r="C20" t="s">
        <v>60</v>
      </c>
      <c r="D20">
        <v>110000</v>
      </c>
      <c r="E20">
        <v>220000</v>
      </c>
      <c r="F20">
        <v>210000</v>
      </c>
      <c r="G20">
        <v>230000</v>
      </c>
      <c r="H20">
        <v>240000</v>
      </c>
      <c r="I20">
        <v>250000</v>
      </c>
      <c r="J20">
        <v>260000</v>
      </c>
      <c r="K20">
        <v>250000</v>
      </c>
      <c r="L20">
        <v>270000</v>
      </c>
      <c r="M20">
        <v>260000</v>
      </c>
      <c r="N20">
        <v>280000</v>
      </c>
      <c r="O20">
        <v>290000</v>
      </c>
      <c r="P20">
        <v>2670000</v>
      </c>
      <c r="Q20">
        <v>222500</v>
      </c>
      <c r="R20">
        <v>290000</v>
      </c>
      <c r="S20">
        <v>110000</v>
      </c>
      <c r="T20">
        <v>0.02</v>
      </c>
      <c r="U20" t="s">
        <v>24</v>
      </c>
    </row>
    <row r="21" spans="1:21" x14ac:dyDescent="0.25">
      <c r="A21" t="s">
        <v>61</v>
      </c>
      <c r="B21" t="s">
        <v>62</v>
      </c>
      <c r="C21" t="s">
        <v>63</v>
      </c>
      <c r="D21">
        <v>55000</v>
      </c>
      <c r="E21">
        <v>90000</v>
      </c>
      <c r="F21">
        <v>88000</v>
      </c>
      <c r="G21">
        <v>95000</v>
      </c>
      <c r="H21">
        <v>100000</v>
      </c>
      <c r="I21">
        <v>105000</v>
      </c>
      <c r="J21">
        <v>110000</v>
      </c>
      <c r="K21">
        <v>108000</v>
      </c>
      <c r="L21">
        <v>113000</v>
      </c>
      <c r="M21">
        <v>110000</v>
      </c>
      <c r="N21">
        <v>115000</v>
      </c>
      <c r="O21">
        <v>118000</v>
      </c>
      <c r="P21">
        <v>1192000</v>
      </c>
      <c r="Q21">
        <v>99333.33</v>
      </c>
      <c r="R21">
        <v>118000</v>
      </c>
      <c r="S21">
        <v>55000</v>
      </c>
      <c r="T21">
        <v>-0.05</v>
      </c>
      <c r="U21" t="s">
        <v>12</v>
      </c>
    </row>
    <row r="22" spans="1:21" x14ac:dyDescent="0.25">
      <c r="A22" t="s">
        <v>64</v>
      </c>
      <c r="B22" t="s">
        <v>65</v>
      </c>
      <c r="C22" t="s">
        <v>66</v>
      </c>
      <c r="D22">
        <v>1600</v>
      </c>
      <c r="E22">
        <v>2400</v>
      </c>
      <c r="F22">
        <v>2500</v>
      </c>
      <c r="G22">
        <v>2100</v>
      </c>
      <c r="H22">
        <v>2600</v>
      </c>
      <c r="I22">
        <v>2700</v>
      </c>
      <c r="J22">
        <v>2800</v>
      </c>
      <c r="K22">
        <v>2400</v>
      </c>
      <c r="L22">
        <v>2900</v>
      </c>
      <c r="M22">
        <v>2500</v>
      </c>
      <c r="N22">
        <v>3000</v>
      </c>
      <c r="O22">
        <v>3100</v>
      </c>
      <c r="P22">
        <v>29600</v>
      </c>
      <c r="Q22">
        <v>2466.67</v>
      </c>
      <c r="R22">
        <v>3100</v>
      </c>
      <c r="S22">
        <v>1600</v>
      </c>
      <c r="T22">
        <v>7.0000000000000007E-2</v>
      </c>
      <c r="U22" t="s">
        <v>24</v>
      </c>
    </row>
    <row r="23" spans="1:21" x14ac:dyDescent="0.25">
      <c r="A23" t="s">
        <v>67</v>
      </c>
      <c r="B23" t="s">
        <v>68</v>
      </c>
      <c r="C23" t="s">
        <v>69</v>
      </c>
      <c r="D23">
        <v>3000</v>
      </c>
      <c r="E23">
        <v>4000</v>
      </c>
      <c r="F23">
        <v>3900</v>
      </c>
      <c r="G23">
        <v>4100</v>
      </c>
      <c r="H23">
        <v>4300</v>
      </c>
      <c r="I23">
        <v>4400</v>
      </c>
      <c r="J23">
        <v>4600</v>
      </c>
      <c r="K23">
        <v>4500</v>
      </c>
      <c r="L23">
        <v>4800</v>
      </c>
      <c r="M23">
        <v>4700</v>
      </c>
      <c r="N23">
        <v>5000</v>
      </c>
      <c r="O23">
        <v>5100</v>
      </c>
      <c r="P23">
        <v>50400</v>
      </c>
      <c r="Q23">
        <v>4200</v>
      </c>
      <c r="R23">
        <v>5100</v>
      </c>
      <c r="S23">
        <v>3000</v>
      </c>
      <c r="T23">
        <v>-0.03</v>
      </c>
      <c r="U23" t="s">
        <v>12</v>
      </c>
    </row>
    <row r="24" spans="1:21" x14ac:dyDescent="0.25">
      <c r="A24" t="s">
        <v>70</v>
      </c>
      <c r="B24" t="s">
        <v>71</v>
      </c>
      <c r="C24" t="s">
        <v>72</v>
      </c>
      <c r="D24">
        <v>1100</v>
      </c>
      <c r="E24">
        <v>1700</v>
      </c>
      <c r="F24">
        <v>1650</v>
      </c>
      <c r="G24">
        <v>1850</v>
      </c>
      <c r="H24">
        <v>1900</v>
      </c>
      <c r="I24">
        <v>2000</v>
      </c>
      <c r="J24">
        <v>2050</v>
      </c>
      <c r="K24">
        <v>2000</v>
      </c>
      <c r="L24">
        <v>2100</v>
      </c>
      <c r="M24">
        <v>2050</v>
      </c>
      <c r="N24">
        <v>2150</v>
      </c>
      <c r="O24">
        <v>2200</v>
      </c>
      <c r="P24">
        <v>23700</v>
      </c>
      <c r="Q24">
        <v>1975</v>
      </c>
      <c r="R24">
        <v>2200</v>
      </c>
      <c r="S24">
        <v>1100</v>
      </c>
      <c r="T24">
        <v>0.05</v>
      </c>
      <c r="U24" t="s">
        <v>24</v>
      </c>
    </row>
    <row r="25" spans="1:21" x14ac:dyDescent="0.25">
      <c r="A25" t="s">
        <v>73</v>
      </c>
      <c r="B25" t="s">
        <v>74</v>
      </c>
      <c r="C25" t="s">
        <v>75</v>
      </c>
      <c r="D25">
        <v>1300</v>
      </c>
      <c r="E25">
        <v>1800</v>
      </c>
      <c r="F25">
        <v>1750</v>
      </c>
      <c r="G25">
        <v>1900</v>
      </c>
      <c r="H25">
        <v>1950</v>
      </c>
      <c r="I25">
        <v>2050</v>
      </c>
      <c r="J25">
        <v>2100</v>
      </c>
      <c r="K25">
        <v>2050</v>
      </c>
      <c r="L25">
        <v>2150</v>
      </c>
      <c r="M25">
        <v>2100</v>
      </c>
      <c r="N25">
        <v>2200</v>
      </c>
      <c r="O25">
        <v>2250</v>
      </c>
      <c r="P25">
        <v>24600</v>
      </c>
      <c r="Q25">
        <v>2050</v>
      </c>
      <c r="R25">
        <v>2250</v>
      </c>
      <c r="S25">
        <v>1300</v>
      </c>
      <c r="T25">
        <v>-0.01</v>
      </c>
      <c r="U25" t="s">
        <v>12</v>
      </c>
    </row>
    <row r="26" spans="1:21" x14ac:dyDescent="0.25">
      <c r="A26" t="s">
        <v>76</v>
      </c>
      <c r="B26" t="s">
        <v>77</v>
      </c>
      <c r="C26" t="s">
        <v>78</v>
      </c>
      <c r="D26">
        <v>1200</v>
      </c>
      <c r="E26">
        <v>1750</v>
      </c>
      <c r="F26">
        <v>1700</v>
      </c>
      <c r="G26">
        <v>1850</v>
      </c>
      <c r="H26">
        <v>1800</v>
      </c>
      <c r="I26">
        <v>1950</v>
      </c>
      <c r="J26">
        <v>2000</v>
      </c>
      <c r="K26">
        <v>1950</v>
      </c>
      <c r="L26">
        <v>2050</v>
      </c>
      <c r="M26">
        <v>2000</v>
      </c>
      <c r="N26">
        <v>2100</v>
      </c>
      <c r="O26">
        <v>2150</v>
      </c>
      <c r="P26">
        <v>23200</v>
      </c>
      <c r="Q26">
        <v>1933.33</v>
      </c>
      <c r="R26">
        <v>2150</v>
      </c>
      <c r="S26">
        <v>1200</v>
      </c>
      <c r="T26">
        <v>0.03</v>
      </c>
      <c r="U26" t="s">
        <v>24</v>
      </c>
    </row>
    <row r="27" spans="1:21" x14ac:dyDescent="0.25">
      <c r="A27" t="s">
        <v>79</v>
      </c>
      <c r="B27" t="s">
        <v>80</v>
      </c>
      <c r="C27" t="s">
        <v>75</v>
      </c>
      <c r="D27">
        <v>800000</v>
      </c>
      <c r="E27">
        <v>1100000</v>
      </c>
      <c r="F27">
        <v>1150000</v>
      </c>
      <c r="G27">
        <v>950000</v>
      </c>
      <c r="H27">
        <v>1200000</v>
      </c>
      <c r="I27">
        <v>1250000</v>
      </c>
      <c r="J27">
        <v>1300000</v>
      </c>
      <c r="K27">
        <v>1250000</v>
      </c>
      <c r="L27">
        <v>1350000</v>
      </c>
      <c r="M27">
        <v>1250000</v>
      </c>
      <c r="N27">
        <v>1400000</v>
      </c>
      <c r="O27">
        <v>1450000</v>
      </c>
      <c r="P27">
        <v>14400000</v>
      </c>
      <c r="Q27">
        <v>1200000</v>
      </c>
      <c r="R27">
        <v>1450000</v>
      </c>
      <c r="S27">
        <v>800000</v>
      </c>
      <c r="T27">
        <v>0.04</v>
      </c>
      <c r="U27" t="s">
        <v>24</v>
      </c>
    </row>
    <row r="28" spans="1:21" x14ac:dyDescent="0.25">
      <c r="A28" t="s">
        <v>81</v>
      </c>
      <c r="B28" t="s">
        <v>82</v>
      </c>
      <c r="C28" t="s">
        <v>60</v>
      </c>
      <c r="D28">
        <v>450000</v>
      </c>
      <c r="E28">
        <v>750000</v>
      </c>
      <c r="F28">
        <v>770000</v>
      </c>
      <c r="G28">
        <v>600000</v>
      </c>
      <c r="H28">
        <v>800000</v>
      </c>
      <c r="I28">
        <v>820000</v>
      </c>
      <c r="J28">
        <v>850000</v>
      </c>
      <c r="K28">
        <v>800000</v>
      </c>
      <c r="L28">
        <v>870000</v>
      </c>
      <c r="M28">
        <v>820000</v>
      </c>
      <c r="N28">
        <v>890000</v>
      </c>
      <c r="O28">
        <v>910000</v>
      </c>
      <c r="P28">
        <v>9030000</v>
      </c>
      <c r="Q28">
        <v>752500</v>
      </c>
      <c r="R28">
        <v>910000</v>
      </c>
      <c r="S28">
        <v>450000</v>
      </c>
      <c r="T28">
        <v>-0.02</v>
      </c>
      <c r="U28" t="s">
        <v>12</v>
      </c>
    </row>
    <row r="29" spans="1:21" x14ac:dyDescent="0.25">
      <c r="A29" t="s">
        <v>83</v>
      </c>
      <c r="B29" t="s">
        <v>84</v>
      </c>
      <c r="C29" t="s">
        <v>78</v>
      </c>
      <c r="D29">
        <v>250000</v>
      </c>
      <c r="E29">
        <v>450000</v>
      </c>
      <c r="F29">
        <v>470000</v>
      </c>
      <c r="G29">
        <v>320000</v>
      </c>
      <c r="H29">
        <v>490000</v>
      </c>
      <c r="I29">
        <v>510000</v>
      </c>
      <c r="J29">
        <v>530000</v>
      </c>
      <c r="K29">
        <v>520000</v>
      </c>
      <c r="L29">
        <v>550000</v>
      </c>
      <c r="M29">
        <v>540000</v>
      </c>
      <c r="N29">
        <v>570000</v>
      </c>
      <c r="O29">
        <v>580000</v>
      </c>
      <c r="P29">
        <v>5810000</v>
      </c>
      <c r="Q29">
        <v>484166.67</v>
      </c>
      <c r="R29">
        <v>580000</v>
      </c>
      <c r="S29">
        <v>250000</v>
      </c>
      <c r="T29">
        <v>0.01</v>
      </c>
      <c r="U29" t="s">
        <v>24</v>
      </c>
    </row>
    <row r="30" spans="1:21" x14ac:dyDescent="0.25">
      <c r="A30" t="s">
        <v>85</v>
      </c>
      <c r="B30" t="s">
        <v>86</v>
      </c>
      <c r="C30" t="s">
        <v>75</v>
      </c>
      <c r="D30">
        <v>12000</v>
      </c>
      <c r="E30">
        <v>27000</v>
      </c>
      <c r="F30">
        <v>28000</v>
      </c>
      <c r="G30">
        <v>22000</v>
      </c>
      <c r="H30">
        <v>29000</v>
      </c>
      <c r="I30">
        <v>30000</v>
      </c>
      <c r="J30">
        <v>31000</v>
      </c>
      <c r="K30">
        <v>30000</v>
      </c>
      <c r="L30">
        <v>32000</v>
      </c>
      <c r="M30">
        <v>31000</v>
      </c>
      <c r="N30">
        <v>33000</v>
      </c>
      <c r="O30">
        <v>34000</v>
      </c>
      <c r="P30">
        <v>319000</v>
      </c>
      <c r="Q30">
        <v>26583.33</v>
      </c>
      <c r="R30">
        <v>34000</v>
      </c>
      <c r="S30">
        <v>12000</v>
      </c>
      <c r="T30">
        <v>-0.06</v>
      </c>
      <c r="U30" t="s">
        <v>12</v>
      </c>
    </row>
    <row r="31" spans="1:21" x14ac:dyDescent="0.25">
      <c r="A31" t="s">
        <v>87</v>
      </c>
      <c r="B31" t="s">
        <v>88</v>
      </c>
      <c r="C31" t="s">
        <v>9</v>
      </c>
      <c r="D31">
        <v>70000</v>
      </c>
      <c r="E31">
        <v>120000</v>
      </c>
      <c r="F31">
        <v>125000</v>
      </c>
      <c r="G31">
        <v>95000</v>
      </c>
      <c r="H31">
        <v>130000</v>
      </c>
      <c r="I31">
        <v>135000</v>
      </c>
      <c r="J31">
        <v>140000</v>
      </c>
      <c r="K31">
        <v>135000</v>
      </c>
      <c r="L31">
        <v>145000</v>
      </c>
      <c r="M31">
        <v>135000</v>
      </c>
      <c r="N31">
        <v>150000</v>
      </c>
      <c r="O31">
        <v>155000</v>
      </c>
      <c r="P31">
        <v>1480000</v>
      </c>
      <c r="Q31">
        <v>123333.33</v>
      </c>
      <c r="R31">
        <v>155000</v>
      </c>
      <c r="S31">
        <v>70000</v>
      </c>
      <c r="T31">
        <v>0.05</v>
      </c>
      <c r="U31" t="s">
        <v>24</v>
      </c>
    </row>
    <row r="32" spans="1:21" x14ac:dyDescent="0.25">
      <c r="A32" t="s">
        <v>89</v>
      </c>
      <c r="B32" t="s">
        <v>90</v>
      </c>
      <c r="C32" t="s">
        <v>57</v>
      </c>
      <c r="D32">
        <v>6500</v>
      </c>
      <c r="E32">
        <v>10000</v>
      </c>
      <c r="F32">
        <v>10300</v>
      </c>
      <c r="G32">
        <v>8200</v>
      </c>
      <c r="H32">
        <v>10500</v>
      </c>
      <c r="I32">
        <v>10800</v>
      </c>
      <c r="J32">
        <v>11100</v>
      </c>
      <c r="K32">
        <v>10700</v>
      </c>
      <c r="L32">
        <v>11300</v>
      </c>
      <c r="M32">
        <v>10900</v>
      </c>
      <c r="N32">
        <v>11500</v>
      </c>
      <c r="O32">
        <v>11800</v>
      </c>
      <c r="P32">
        <v>116600</v>
      </c>
      <c r="Q32">
        <v>9716.67</v>
      </c>
      <c r="R32">
        <v>11800</v>
      </c>
      <c r="S32">
        <v>6500</v>
      </c>
      <c r="T32">
        <v>-0.03</v>
      </c>
      <c r="U32" t="s">
        <v>12</v>
      </c>
    </row>
    <row r="33" spans="1:21" x14ac:dyDescent="0.25">
      <c r="A33" t="s">
        <v>91</v>
      </c>
      <c r="B33" t="s">
        <v>92</v>
      </c>
      <c r="C33" t="s">
        <v>54</v>
      </c>
      <c r="D33">
        <v>2100</v>
      </c>
      <c r="E33">
        <v>3100</v>
      </c>
      <c r="F33">
        <v>3200</v>
      </c>
      <c r="G33">
        <v>2500</v>
      </c>
      <c r="H33">
        <v>3300</v>
      </c>
      <c r="I33">
        <v>3400</v>
      </c>
      <c r="J33">
        <v>3600</v>
      </c>
      <c r="K33">
        <v>3500</v>
      </c>
      <c r="L33">
        <v>3700</v>
      </c>
      <c r="M33">
        <v>3600</v>
      </c>
      <c r="N33">
        <v>3800</v>
      </c>
      <c r="O33">
        <v>3900</v>
      </c>
      <c r="P33">
        <v>39700</v>
      </c>
      <c r="Q33">
        <v>3308.33</v>
      </c>
      <c r="R33">
        <v>3900</v>
      </c>
      <c r="S33">
        <v>2100</v>
      </c>
      <c r="T33">
        <v>0.08</v>
      </c>
      <c r="U33" t="s">
        <v>24</v>
      </c>
    </row>
    <row r="34" spans="1:21" x14ac:dyDescent="0.25">
      <c r="A34" t="s">
        <v>93</v>
      </c>
      <c r="B34" t="s">
        <v>94</v>
      </c>
      <c r="C34" t="s">
        <v>11</v>
      </c>
      <c r="D34">
        <v>420000</v>
      </c>
      <c r="E34">
        <v>700000</v>
      </c>
      <c r="F34">
        <v>730000</v>
      </c>
      <c r="G34">
        <v>550000</v>
      </c>
      <c r="H34">
        <v>750000</v>
      </c>
      <c r="I34">
        <v>770000</v>
      </c>
      <c r="J34">
        <v>800000</v>
      </c>
      <c r="K34">
        <v>780000</v>
      </c>
      <c r="L34">
        <v>820000</v>
      </c>
      <c r="M34">
        <v>800000</v>
      </c>
      <c r="N34">
        <v>850000</v>
      </c>
      <c r="O34">
        <v>870000</v>
      </c>
      <c r="P34">
        <v>8040000</v>
      </c>
      <c r="Q34">
        <v>670000</v>
      </c>
      <c r="R34">
        <v>870000</v>
      </c>
      <c r="S34">
        <v>420000</v>
      </c>
      <c r="T34">
        <v>0.02</v>
      </c>
      <c r="U34" t="s">
        <v>24</v>
      </c>
    </row>
    <row r="35" spans="1:21" x14ac:dyDescent="0.25">
      <c r="A35" t="s">
        <v>95</v>
      </c>
      <c r="B35" t="s">
        <v>96</v>
      </c>
      <c r="C35" t="s">
        <v>51</v>
      </c>
      <c r="D35">
        <v>230000</v>
      </c>
      <c r="E35">
        <v>380000</v>
      </c>
      <c r="F35">
        <v>400000</v>
      </c>
      <c r="G35">
        <v>300000</v>
      </c>
      <c r="H35">
        <v>420000</v>
      </c>
      <c r="I35">
        <v>430000</v>
      </c>
      <c r="J35">
        <v>450000</v>
      </c>
      <c r="K35">
        <v>440000</v>
      </c>
      <c r="L35">
        <v>460000</v>
      </c>
      <c r="M35">
        <v>450000</v>
      </c>
      <c r="N35">
        <v>470000</v>
      </c>
      <c r="O35">
        <v>480000</v>
      </c>
      <c r="P35">
        <v>4810000</v>
      </c>
      <c r="Q35">
        <v>400833.33</v>
      </c>
      <c r="R35">
        <v>480000</v>
      </c>
      <c r="S35">
        <v>230000</v>
      </c>
      <c r="T35">
        <v>-0.01</v>
      </c>
      <c r="U35" t="s">
        <v>12</v>
      </c>
    </row>
    <row r="36" spans="1:21" x14ac:dyDescent="0.25">
      <c r="A36" t="s">
        <v>97</v>
      </c>
      <c r="B36" t="s">
        <v>98</v>
      </c>
      <c r="C36" t="s">
        <v>75</v>
      </c>
      <c r="D36">
        <v>10000</v>
      </c>
      <c r="E36">
        <v>15000</v>
      </c>
      <c r="F36">
        <v>16000</v>
      </c>
      <c r="G36">
        <v>13000</v>
      </c>
      <c r="H36">
        <v>17000</v>
      </c>
      <c r="I36">
        <v>17500</v>
      </c>
      <c r="J36">
        <v>18500</v>
      </c>
      <c r="K36">
        <v>18000</v>
      </c>
      <c r="L36">
        <v>19000</v>
      </c>
      <c r="M36">
        <v>18500</v>
      </c>
      <c r="N36">
        <v>19500</v>
      </c>
      <c r="O36">
        <v>20000</v>
      </c>
      <c r="P36">
        <v>182500</v>
      </c>
      <c r="Q36">
        <v>15208.33</v>
      </c>
      <c r="R36">
        <v>20000</v>
      </c>
      <c r="S36">
        <v>10000</v>
      </c>
      <c r="T36">
        <v>0.06</v>
      </c>
      <c r="U36" t="s">
        <v>24</v>
      </c>
    </row>
    <row r="37" spans="1:21" x14ac:dyDescent="0.25">
      <c r="A37" t="s">
        <v>99</v>
      </c>
      <c r="B37" t="s">
        <v>100</v>
      </c>
      <c r="C37" t="s">
        <v>60</v>
      </c>
      <c r="D37">
        <v>55000</v>
      </c>
      <c r="E37">
        <v>85000</v>
      </c>
      <c r="F37">
        <v>88000</v>
      </c>
      <c r="G37">
        <v>70000</v>
      </c>
      <c r="H37">
        <v>90000</v>
      </c>
      <c r="I37">
        <v>93000</v>
      </c>
      <c r="J37">
        <v>96000</v>
      </c>
      <c r="K37">
        <v>94000</v>
      </c>
      <c r="L37">
        <v>98000</v>
      </c>
      <c r="M37">
        <v>96000</v>
      </c>
      <c r="N37">
        <v>101000</v>
      </c>
      <c r="O37">
        <v>103000</v>
      </c>
      <c r="P37">
        <v>989000</v>
      </c>
      <c r="Q37">
        <v>82416.67</v>
      </c>
      <c r="R37">
        <v>103000</v>
      </c>
      <c r="S37">
        <v>55000</v>
      </c>
      <c r="T37">
        <v>-0.03</v>
      </c>
      <c r="U37" t="s">
        <v>12</v>
      </c>
    </row>
    <row r="38" spans="1:21" x14ac:dyDescent="0.25">
      <c r="A38" t="s">
        <v>101</v>
      </c>
      <c r="B38" t="s">
        <v>102</v>
      </c>
      <c r="C38" t="s">
        <v>9</v>
      </c>
      <c r="D38">
        <v>850000</v>
      </c>
      <c r="E38">
        <v>1200000</v>
      </c>
      <c r="F38">
        <v>1250000</v>
      </c>
      <c r="G38">
        <v>1000000</v>
      </c>
      <c r="H38">
        <v>1300000</v>
      </c>
      <c r="I38">
        <v>1350000</v>
      </c>
      <c r="J38">
        <v>1400000</v>
      </c>
      <c r="K38">
        <v>1350000</v>
      </c>
      <c r="L38">
        <v>1450000</v>
      </c>
      <c r="M38">
        <v>1350000</v>
      </c>
      <c r="N38">
        <v>1500000</v>
      </c>
      <c r="O38">
        <v>1550000</v>
      </c>
      <c r="P38">
        <v>15300000</v>
      </c>
      <c r="Q38">
        <v>1275000</v>
      </c>
      <c r="R38">
        <v>1550000</v>
      </c>
      <c r="S38">
        <v>850000</v>
      </c>
      <c r="T38">
        <v>0.03</v>
      </c>
      <c r="U38" t="s">
        <v>24</v>
      </c>
    </row>
    <row r="39" spans="1:21" x14ac:dyDescent="0.25">
      <c r="A39" t="s">
        <v>103</v>
      </c>
      <c r="B39" t="s">
        <v>104</v>
      </c>
      <c r="C39" t="s">
        <v>105</v>
      </c>
      <c r="D39">
        <v>400000</v>
      </c>
      <c r="E39">
        <v>600000</v>
      </c>
      <c r="F39">
        <v>620000</v>
      </c>
      <c r="G39">
        <v>480000</v>
      </c>
      <c r="H39">
        <v>640000</v>
      </c>
      <c r="I39">
        <v>660000</v>
      </c>
      <c r="J39">
        <v>680000</v>
      </c>
      <c r="K39">
        <v>660000</v>
      </c>
      <c r="L39">
        <v>700000</v>
      </c>
      <c r="M39">
        <v>680000</v>
      </c>
      <c r="N39">
        <v>720000</v>
      </c>
      <c r="O39">
        <v>740000</v>
      </c>
      <c r="P39">
        <v>7200000</v>
      </c>
      <c r="Q39">
        <v>600000</v>
      </c>
      <c r="R39">
        <v>740000</v>
      </c>
      <c r="S39">
        <v>400000</v>
      </c>
      <c r="T39">
        <v>-0.02</v>
      </c>
      <c r="U39" t="s">
        <v>12</v>
      </c>
    </row>
    <row r="40" spans="1:21" x14ac:dyDescent="0.25">
      <c r="A40" t="s">
        <v>106</v>
      </c>
      <c r="B40" t="s">
        <v>107</v>
      </c>
      <c r="C40" t="s">
        <v>11</v>
      </c>
      <c r="D40">
        <v>190000</v>
      </c>
      <c r="E40">
        <v>300000</v>
      </c>
      <c r="F40">
        <v>310000</v>
      </c>
      <c r="G40">
        <v>240000</v>
      </c>
      <c r="H40">
        <v>320000</v>
      </c>
      <c r="I40">
        <v>330000</v>
      </c>
      <c r="J40">
        <v>340000</v>
      </c>
      <c r="K40">
        <v>330000</v>
      </c>
      <c r="L40">
        <v>350000</v>
      </c>
      <c r="M40">
        <v>340000</v>
      </c>
      <c r="N40">
        <v>360000</v>
      </c>
      <c r="O40">
        <v>370000</v>
      </c>
      <c r="P40">
        <v>3580000</v>
      </c>
      <c r="Q40">
        <v>298333.33</v>
      </c>
      <c r="R40">
        <v>370000</v>
      </c>
      <c r="S40">
        <v>190000</v>
      </c>
      <c r="T40">
        <v>0.01</v>
      </c>
      <c r="U40" t="s">
        <v>24</v>
      </c>
    </row>
    <row r="41" spans="1:21" x14ac:dyDescent="0.25">
      <c r="A41" t="s">
        <v>108</v>
      </c>
      <c r="B41" t="s">
        <v>109</v>
      </c>
      <c r="C41" t="s">
        <v>75</v>
      </c>
      <c r="D41">
        <v>30000</v>
      </c>
      <c r="E41">
        <v>45000</v>
      </c>
      <c r="F41">
        <v>47000</v>
      </c>
      <c r="G41">
        <v>37000</v>
      </c>
      <c r="H41">
        <v>49000</v>
      </c>
      <c r="I41">
        <v>51000</v>
      </c>
      <c r="J41">
        <v>53000</v>
      </c>
      <c r="K41">
        <v>52000</v>
      </c>
      <c r="L41">
        <v>55000</v>
      </c>
      <c r="M41">
        <v>54000</v>
      </c>
      <c r="N41">
        <v>57000</v>
      </c>
      <c r="O41">
        <v>59000</v>
      </c>
      <c r="P41">
        <v>582000</v>
      </c>
      <c r="Q41">
        <v>48500</v>
      </c>
      <c r="R41">
        <v>59000</v>
      </c>
      <c r="S41">
        <v>30000</v>
      </c>
      <c r="T41">
        <v>-0.05</v>
      </c>
      <c r="U41" t="s">
        <v>12</v>
      </c>
    </row>
    <row r="42" spans="1:21" x14ac:dyDescent="0.25">
      <c r="A42" t="s">
        <v>110</v>
      </c>
      <c r="B42" t="s">
        <v>111</v>
      </c>
      <c r="C42" t="s">
        <v>112</v>
      </c>
      <c r="D42">
        <v>65000</v>
      </c>
      <c r="E42">
        <v>95000</v>
      </c>
      <c r="F42">
        <v>98000</v>
      </c>
      <c r="G42">
        <v>80000</v>
      </c>
      <c r="H42">
        <v>100000</v>
      </c>
      <c r="I42">
        <v>103000</v>
      </c>
      <c r="J42">
        <v>106000</v>
      </c>
      <c r="K42">
        <v>104000</v>
      </c>
      <c r="L42">
        <v>108000</v>
      </c>
      <c r="M42">
        <v>106000</v>
      </c>
      <c r="N42">
        <v>111000</v>
      </c>
      <c r="O42">
        <v>113000</v>
      </c>
      <c r="P42">
        <v>1099000</v>
      </c>
      <c r="Q42">
        <v>91583.33</v>
      </c>
      <c r="R42">
        <v>113000</v>
      </c>
      <c r="S42">
        <v>65000</v>
      </c>
      <c r="T42">
        <v>0.04</v>
      </c>
      <c r="U42" t="s">
        <v>24</v>
      </c>
    </row>
    <row r="43" spans="1:21" x14ac:dyDescent="0.25">
      <c r="A43" t="s">
        <v>113</v>
      </c>
      <c r="B43" t="s">
        <v>114</v>
      </c>
      <c r="C43" t="s">
        <v>57</v>
      </c>
      <c r="D43">
        <v>10000</v>
      </c>
      <c r="E43">
        <v>15000</v>
      </c>
      <c r="F43">
        <v>15500</v>
      </c>
      <c r="G43">
        <v>12000</v>
      </c>
      <c r="H43">
        <v>16000</v>
      </c>
      <c r="I43">
        <v>16500</v>
      </c>
      <c r="J43">
        <v>17000</v>
      </c>
      <c r="K43">
        <v>16500</v>
      </c>
      <c r="L43">
        <v>17500</v>
      </c>
      <c r="M43">
        <v>17000</v>
      </c>
      <c r="N43">
        <v>18000</v>
      </c>
      <c r="O43">
        <v>18500</v>
      </c>
      <c r="P43">
        <v>180000</v>
      </c>
      <c r="Q43">
        <v>15000</v>
      </c>
      <c r="R43">
        <v>18500</v>
      </c>
      <c r="S43">
        <v>10000</v>
      </c>
      <c r="T43">
        <v>-0.02</v>
      </c>
      <c r="U43" t="s">
        <v>12</v>
      </c>
    </row>
    <row r="44" spans="1:21" x14ac:dyDescent="0.25">
      <c r="A44" t="s">
        <v>115</v>
      </c>
      <c r="B44" t="s">
        <v>116</v>
      </c>
      <c r="C44" t="s">
        <v>66</v>
      </c>
      <c r="D44">
        <v>2500</v>
      </c>
      <c r="E44">
        <v>3800</v>
      </c>
      <c r="F44">
        <v>3900</v>
      </c>
      <c r="G44">
        <v>3200</v>
      </c>
      <c r="H44">
        <v>4000</v>
      </c>
      <c r="I44">
        <v>4100</v>
      </c>
      <c r="J44">
        <v>4200</v>
      </c>
      <c r="K44">
        <v>4100</v>
      </c>
      <c r="L44">
        <v>4300</v>
      </c>
      <c r="M44">
        <v>4200</v>
      </c>
      <c r="N44">
        <v>4400</v>
      </c>
      <c r="O44">
        <v>4500</v>
      </c>
      <c r="P44">
        <v>46200</v>
      </c>
      <c r="Q44">
        <v>3850</v>
      </c>
      <c r="R44">
        <v>4500</v>
      </c>
      <c r="S44">
        <v>2500</v>
      </c>
      <c r="T44">
        <v>0.06</v>
      </c>
      <c r="U44" t="s">
        <v>24</v>
      </c>
    </row>
    <row r="45" spans="1:21" x14ac:dyDescent="0.25">
      <c r="A45" t="s">
        <v>117</v>
      </c>
      <c r="B45" t="s">
        <v>118</v>
      </c>
      <c r="C45" t="s">
        <v>9</v>
      </c>
      <c r="D45">
        <v>800</v>
      </c>
      <c r="E45">
        <v>1200</v>
      </c>
      <c r="F45">
        <v>1250</v>
      </c>
      <c r="G45">
        <v>750</v>
      </c>
      <c r="H45">
        <v>1300</v>
      </c>
      <c r="I45">
        <v>1350</v>
      </c>
      <c r="J45">
        <v>1400</v>
      </c>
      <c r="K45">
        <v>1350</v>
      </c>
      <c r="L45">
        <v>1450</v>
      </c>
      <c r="M45">
        <v>1350</v>
      </c>
      <c r="N45">
        <v>1500</v>
      </c>
      <c r="O45">
        <v>1550</v>
      </c>
      <c r="P45">
        <v>14750</v>
      </c>
      <c r="Q45">
        <v>1229.17</v>
      </c>
      <c r="R45">
        <v>1550</v>
      </c>
      <c r="S45">
        <v>800</v>
      </c>
      <c r="T45">
        <v>-0.01</v>
      </c>
      <c r="U45" t="s">
        <v>12</v>
      </c>
    </row>
    <row r="46" spans="1:21" x14ac:dyDescent="0.25">
      <c r="A46" t="s">
        <v>119</v>
      </c>
      <c r="B46" t="s">
        <v>120</v>
      </c>
      <c r="C46" t="s">
        <v>60</v>
      </c>
      <c r="D46">
        <v>50000</v>
      </c>
      <c r="E46">
        <v>75000</v>
      </c>
      <c r="F46">
        <v>78000</v>
      </c>
      <c r="G46">
        <v>63000</v>
      </c>
      <c r="H46">
        <v>80000</v>
      </c>
      <c r="I46">
        <v>83000</v>
      </c>
      <c r="J46">
        <v>86000</v>
      </c>
      <c r="K46">
        <v>84000</v>
      </c>
      <c r="L46">
        <v>88000</v>
      </c>
      <c r="M46">
        <v>86000</v>
      </c>
      <c r="N46">
        <v>91000</v>
      </c>
      <c r="O46">
        <v>93000</v>
      </c>
      <c r="P46">
        <v>874000</v>
      </c>
      <c r="Q46">
        <v>72833.33</v>
      </c>
      <c r="R46">
        <v>93000</v>
      </c>
      <c r="S46">
        <v>50000</v>
      </c>
      <c r="T46">
        <v>0.03</v>
      </c>
      <c r="U46" t="s">
        <v>24</v>
      </c>
    </row>
    <row r="47" spans="1:21" x14ac:dyDescent="0.25">
      <c r="A47" t="s">
        <v>121</v>
      </c>
      <c r="B47" t="s">
        <v>122</v>
      </c>
      <c r="C47" t="s">
        <v>57</v>
      </c>
      <c r="D47">
        <v>2400</v>
      </c>
      <c r="E47">
        <v>3400</v>
      </c>
      <c r="F47">
        <v>3500</v>
      </c>
      <c r="G47">
        <v>2800</v>
      </c>
      <c r="H47">
        <v>3600</v>
      </c>
      <c r="I47">
        <v>3700</v>
      </c>
      <c r="J47">
        <v>3800</v>
      </c>
      <c r="K47">
        <v>3700</v>
      </c>
      <c r="L47">
        <v>3900</v>
      </c>
      <c r="M47">
        <v>3800</v>
      </c>
      <c r="N47">
        <v>4000</v>
      </c>
      <c r="O47">
        <v>4100</v>
      </c>
      <c r="P47">
        <v>41200</v>
      </c>
      <c r="Q47">
        <v>3433.33</v>
      </c>
      <c r="R47">
        <v>4100</v>
      </c>
      <c r="S47">
        <v>2400</v>
      </c>
      <c r="T47">
        <v>-0.04</v>
      </c>
      <c r="U47" t="s">
        <v>12</v>
      </c>
    </row>
    <row r="48" spans="1:21" x14ac:dyDescent="0.25">
      <c r="A48" t="s">
        <v>123</v>
      </c>
      <c r="B48" t="s">
        <v>26</v>
      </c>
      <c r="C48" t="s">
        <v>10</v>
      </c>
      <c r="D48">
        <v>550000</v>
      </c>
      <c r="E48">
        <v>850000</v>
      </c>
      <c r="F48">
        <v>900000</v>
      </c>
      <c r="G48">
        <v>700000</v>
      </c>
      <c r="H48">
        <v>950000</v>
      </c>
      <c r="I48">
        <v>1000000</v>
      </c>
      <c r="J48">
        <v>1050000</v>
      </c>
      <c r="K48">
        <v>1000000</v>
      </c>
      <c r="L48">
        <v>1100000</v>
      </c>
      <c r="M48">
        <v>1000000</v>
      </c>
      <c r="N48">
        <v>1150000</v>
      </c>
      <c r="O48">
        <v>1200000</v>
      </c>
      <c r="P48">
        <v>11000000</v>
      </c>
      <c r="Q48">
        <v>916666.67</v>
      </c>
      <c r="R48">
        <v>1200000</v>
      </c>
      <c r="S48">
        <v>550000</v>
      </c>
      <c r="T48">
        <v>0.02</v>
      </c>
      <c r="U48"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2B3DC-D6D7-4F6E-A4E6-8C40E87A70CB}">
  <dimension ref="C1:T106"/>
  <sheetViews>
    <sheetView showGridLines="0" tabSelected="1" topLeftCell="B91" workbookViewId="0">
      <selection activeCell="H112" sqref="H112"/>
    </sheetView>
  </sheetViews>
  <sheetFormatPr defaultRowHeight="15" x14ac:dyDescent="0.25"/>
  <cols>
    <col min="2" max="2" width="6" customWidth="1"/>
    <col min="3" max="3" width="12.140625" bestFit="1" customWidth="1"/>
    <col min="4" max="4" width="7.140625" bestFit="1" customWidth="1"/>
    <col min="5" max="8" width="11.140625" customWidth="1"/>
    <col min="9" max="9" width="9.28515625" customWidth="1"/>
    <col min="10" max="10" width="24" customWidth="1"/>
    <col min="11" max="11" width="21.85546875" customWidth="1"/>
    <col min="12" max="12" width="10.42578125" bestFit="1" customWidth="1"/>
    <col min="13" max="13" width="18.5703125" bestFit="1" customWidth="1"/>
    <col min="14" max="14" width="16.140625" customWidth="1"/>
    <col min="15" max="15" width="16" customWidth="1"/>
  </cols>
  <sheetData>
    <row r="1" spans="3:20" ht="8.25" customHeight="1" x14ac:dyDescent="0.25"/>
    <row r="2" spans="3:20" ht="15" customHeight="1" x14ac:dyDescent="0.25">
      <c r="C2" s="41" t="s">
        <v>15</v>
      </c>
      <c r="D2" s="41"/>
      <c r="E2" s="41"/>
      <c r="F2" s="41"/>
      <c r="G2" s="41"/>
      <c r="H2" s="41"/>
      <c r="I2" s="41"/>
      <c r="J2" s="41"/>
      <c r="K2" s="41"/>
      <c r="L2" s="41"/>
      <c r="M2" s="41"/>
      <c r="N2" s="41"/>
      <c r="O2" s="41"/>
    </row>
    <row r="3" spans="3:20" ht="15" customHeight="1" x14ac:dyDescent="0.25">
      <c r="C3" s="41"/>
      <c r="D3" s="41"/>
      <c r="E3" s="41"/>
      <c r="F3" s="41"/>
      <c r="G3" s="41"/>
      <c r="H3" s="41"/>
      <c r="I3" s="41"/>
      <c r="J3" s="41"/>
      <c r="K3" s="41"/>
      <c r="L3" s="41"/>
      <c r="M3" s="41"/>
      <c r="N3" s="41"/>
      <c r="O3" s="41"/>
    </row>
    <row r="4" spans="3:20" ht="15" customHeight="1" x14ac:dyDescent="0.25">
      <c r="C4" s="41"/>
      <c r="D4" s="41"/>
      <c r="E4" s="41"/>
      <c r="F4" s="41"/>
      <c r="G4" s="41"/>
      <c r="H4" s="41"/>
      <c r="I4" s="41"/>
      <c r="J4" s="41"/>
      <c r="K4" s="41"/>
      <c r="L4" s="41"/>
      <c r="M4" s="41"/>
      <c r="N4" s="41"/>
      <c r="O4" s="41"/>
    </row>
    <row r="5" spans="3:20" ht="6" customHeight="1" x14ac:dyDescent="0.25"/>
    <row r="6" spans="3:20" ht="21.75" customHeight="1" x14ac:dyDescent="0.25">
      <c r="C6" s="42" t="s">
        <v>18</v>
      </c>
      <c r="D6" s="43"/>
      <c r="E6" s="9"/>
      <c r="F6" s="9"/>
      <c r="N6" s="51" t="s">
        <v>1</v>
      </c>
      <c r="O6" s="52"/>
    </row>
    <row r="7" spans="3:20" x14ac:dyDescent="0.25">
      <c r="C7" s="60" t="s">
        <v>140</v>
      </c>
      <c r="D7" t="s">
        <v>17</v>
      </c>
      <c r="E7" s="8"/>
      <c r="F7" s="8"/>
      <c r="N7" s="61" t="s">
        <v>139</v>
      </c>
      <c r="O7" s="16" t="s">
        <v>40</v>
      </c>
    </row>
    <row r="8" spans="3:20" x14ac:dyDescent="0.25">
      <c r="C8" s="21"/>
      <c r="D8" s="22"/>
      <c r="E8" s="8"/>
      <c r="N8" s="25"/>
      <c r="O8" s="59"/>
      <c r="P8" s="59"/>
      <c r="Q8" s="59"/>
      <c r="R8" s="59"/>
      <c r="S8" s="59"/>
      <c r="T8" s="59"/>
    </row>
    <row r="9" spans="3:20" x14ac:dyDescent="0.25">
      <c r="C9" s="21"/>
      <c r="D9" s="22"/>
      <c r="E9" s="8"/>
      <c r="N9" s="25"/>
      <c r="O9" s="26"/>
    </row>
    <row r="10" spans="3:20" x14ac:dyDescent="0.25">
      <c r="C10" s="21"/>
      <c r="D10" s="22"/>
      <c r="E10" s="8"/>
      <c r="N10" s="25"/>
      <c r="O10" s="26"/>
    </row>
    <row r="11" spans="3:20" x14ac:dyDescent="0.25">
      <c r="C11" s="23"/>
      <c r="D11" s="24"/>
      <c r="E11" s="8"/>
      <c r="N11" s="27"/>
      <c r="O11" s="19"/>
    </row>
    <row r="12" spans="3:20" ht="8.25" customHeight="1" x14ac:dyDescent="0.25"/>
    <row r="13" spans="3:20" ht="15" customHeight="1" x14ac:dyDescent="0.25">
      <c r="C13" s="40" t="s">
        <v>14</v>
      </c>
      <c r="D13" s="40"/>
      <c r="E13" s="40"/>
      <c r="F13" s="40"/>
      <c r="G13" s="40"/>
      <c r="H13" s="40"/>
      <c r="I13" s="40"/>
      <c r="J13" s="40"/>
      <c r="K13" s="40"/>
      <c r="L13" s="40"/>
      <c r="M13" s="40"/>
      <c r="N13" s="40"/>
      <c r="O13" s="40"/>
    </row>
    <row r="14" spans="3:20" ht="15" customHeight="1" x14ac:dyDescent="0.25">
      <c r="C14" s="40"/>
      <c r="D14" s="40"/>
      <c r="E14" s="40"/>
      <c r="F14" s="40"/>
      <c r="G14" s="40"/>
      <c r="H14" s="40"/>
      <c r="I14" s="40"/>
      <c r="J14" s="40"/>
      <c r="K14" s="40"/>
      <c r="L14" s="40"/>
      <c r="M14" s="40"/>
      <c r="N14" s="40"/>
      <c r="O14" s="40"/>
    </row>
    <row r="15" spans="3:20" ht="6.75" customHeight="1" x14ac:dyDescent="0.25"/>
    <row r="17" spans="5:17" x14ac:dyDescent="0.25">
      <c r="E17" s="4"/>
      <c r="F17" s="5"/>
    </row>
    <row r="18" spans="5:17" x14ac:dyDescent="0.25">
      <c r="E18" s="3"/>
    </row>
    <row r="27" spans="5:17" ht="3" customHeight="1" x14ac:dyDescent="0.25">
      <c r="Q27" s="20"/>
    </row>
    <row r="28" spans="5:17" ht="15" customHeight="1" x14ac:dyDescent="0.25">
      <c r="N28" s="34" t="s">
        <v>138</v>
      </c>
      <c r="O28" s="35"/>
    </row>
    <row r="29" spans="5:17" x14ac:dyDescent="0.25">
      <c r="L29" s="46"/>
      <c r="M29" s="48"/>
      <c r="N29" s="30">
        <f>GETPIVOTDATA("Totals",'Pivot Table'!$N$2)</f>
        <v>163682800</v>
      </c>
      <c r="O29" s="31"/>
    </row>
    <row r="30" spans="5:17" ht="7.5" customHeight="1" x14ac:dyDescent="0.25">
      <c r="L30" s="45"/>
      <c r="M30" s="45"/>
      <c r="N30" s="13"/>
      <c r="O30" s="13"/>
    </row>
    <row r="31" spans="5:17" ht="15" customHeight="1" x14ac:dyDescent="0.25">
      <c r="L31" s="45"/>
      <c r="M31" s="45"/>
      <c r="N31" s="36" t="s">
        <v>141</v>
      </c>
      <c r="O31" s="37"/>
    </row>
    <row r="32" spans="5:17" ht="15" customHeight="1" x14ac:dyDescent="0.25">
      <c r="L32" s="8"/>
      <c r="M32" s="8"/>
      <c r="N32" s="38">
        <f>GETPIVOTDATA("MoM",'Pivot Table'!$N$5)</f>
        <v>6.3829787234042576E-3</v>
      </c>
      <c r="O32" s="39"/>
    </row>
    <row r="33" spans="3:15" ht="7.5" customHeight="1" x14ac:dyDescent="0.25">
      <c r="L33" s="44"/>
      <c r="M33" s="44"/>
      <c r="N33" s="50"/>
      <c r="O33" s="50"/>
    </row>
    <row r="34" spans="3:15" ht="15" customHeight="1" x14ac:dyDescent="0.25">
      <c r="L34" s="45"/>
      <c r="M34" s="49"/>
      <c r="N34" s="28" t="s">
        <v>143</v>
      </c>
      <c r="O34" s="29"/>
    </row>
    <row r="35" spans="3:15" ht="15" customHeight="1" x14ac:dyDescent="0.25">
      <c r="L35" s="45"/>
      <c r="M35" s="49"/>
      <c r="N35" s="30">
        <f>GETPIVOTDATA("Average",'Pivot Table'!$N$9)</f>
        <v>290217.7308510638</v>
      </c>
      <c r="O35" s="31"/>
    </row>
    <row r="36" spans="3:15" ht="7.5" customHeight="1" x14ac:dyDescent="0.25">
      <c r="L36" s="8"/>
      <c r="M36" s="8"/>
      <c r="O36" s="8"/>
    </row>
    <row r="37" spans="3:15" ht="15.75" x14ac:dyDescent="0.25">
      <c r="L37" s="8"/>
      <c r="M37" s="12"/>
      <c r="N37" s="28" t="s">
        <v>144</v>
      </c>
      <c r="O37" s="29"/>
    </row>
    <row r="38" spans="3:15" ht="15" customHeight="1" x14ac:dyDescent="0.25">
      <c r="L38" s="8"/>
      <c r="M38" s="14"/>
      <c r="N38" s="30">
        <f>GETPIVOTDATA("Totals",'Pivot Table'!$P$2)</f>
        <v>3482612.7659574468</v>
      </c>
      <c r="O38" s="31"/>
    </row>
    <row r="39" spans="3:15" ht="7.5" customHeight="1" x14ac:dyDescent="0.25">
      <c r="L39" s="8"/>
      <c r="M39" s="14"/>
      <c r="N39" s="14"/>
      <c r="O39" s="8"/>
    </row>
    <row r="40" spans="3:15" ht="15" customHeight="1" x14ac:dyDescent="0.25">
      <c r="N40" s="28" t="s">
        <v>146</v>
      </c>
      <c r="O40" s="29"/>
    </row>
    <row r="41" spans="3:15" ht="15" customHeight="1" x14ac:dyDescent="0.25">
      <c r="N41" s="32">
        <f>GETPIVOTDATA("MOVIE",'Pivot Table'!$N$13)</f>
        <v>47</v>
      </c>
      <c r="O41" s="33"/>
    </row>
    <row r="42" spans="3:15" ht="7.5" customHeight="1" x14ac:dyDescent="0.25"/>
    <row r="43" spans="3:15" ht="15" customHeight="1" x14ac:dyDescent="0.25">
      <c r="C43" s="40" t="s">
        <v>20</v>
      </c>
      <c r="D43" s="40"/>
      <c r="E43" s="40"/>
      <c r="F43" s="40"/>
      <c r="G43" s="40"/>
      <c r="H43" s="40"/>
      <c r="I43" s="40"/>
      <c r="J43" s="40"/>
      <c r="K43" s="40"/>
      <c r="L43" s="40"/>
      <c r="M43" s="40"/>
      <c r="N43" s="40"/>
      <c r="O43" s="40"/>
    </row>
    <row r="44" spans="3:15" ht="15" customHeight="1" x14ac:dyDescent="0.25">
      <c r="C44" s="40"/>
      <c r="D44" s="40"/>
      <c r="E44" s="40"/>
      <c r="F44" s="40"/>
      <c r="G44" s="40"/>
      <c r="H44" s="40"/>
      <c r="I44" s="40"/>
      <c r="J44" s="40"/>
      <c r="K44" s="40"/>
      <c r="L44" s="40"/>
      <c r="M44" s="40"/>
      <c r="N44" s="40"/>
      <c r="O44" s="40"/>
    </row>
    <row r="45" spans="3:15" ht="7.5" customHeight="1" x14ac:dyDescent="0.25"/>
    <row r="58" spans="3:15" ht="15" customHeight="1" x14ac:dyDescent="0.25"/>
    <row r="59" spans="3:15" ht="82.5" customHeight="1" x14ac:dyDescent="0.25"/>
    <row r="61" spans="3:15" ht="15" customHeight="1" x14ac:dyDescent="0.25">
      <c r="C61" s="40" t="s">
        <v>21</v>
      </c>
      <c r="D61" s="40"/>
      <c r="E61" s="40"/>
      <c r="F61" s="40"/>
      <c r="G61" s="40"/>
      <c r="H61" s="40"/>
      <c r="I61" s="40"/>
      <c r="J61" s="40"/>
      <c r="K61" s="40"/>
      <c r="L61" s="40"/>
      <c r="M61" s="40"/>
      <c r="N61" s="40"/>
      <c r="O61" s="40"/>
    </row>
    <row r="62" spans="3:15" ht="15" customHeight="1" x14ac:dyDescent="0.25">
      <c r="C62" s="40"/>
      <c r="D62" s="40"/>
      <c r="E62" s="40"/>
      <c r="F62" s="40"/>
      <c r="G62" s="40"/>
      <c r="H62" s="40"/>
      <c r="I62" s="40"/>
      <c r="J62" s="40"/>
      <c r="K62" s="40"/>
      <c r="L62" s="40"/>
      <c r="M62" s="40"/>
      <c r="N62" s="40"/>
      <c r="O62" s="40"/>
    </row>
    <row r="63" spans="3:15" ht="6.75" customHeight="1" x14ac:dyDescent="0.25"/>
    <row r="64" spans="3:15" ht="18.75" x14ac:dyDescent="0.25">
      <c r="J64" s="57" t="s">
        <v>160</v>
      </c>
      <c r="K64" s="58"/>
      <c r="L64" s="58"/>
      <c r="M64" s="58"/>
      <c r="N64" s="58"/>
      <c r="O64" s="58"/>
    </row>
    <row r="65" spans="10:15" ht="27" customHeight="1" x14ac:dyDescent="0.25">
      <c r="J65" s="56" t="s">
        <v>161</v>
      </c>
      <c r="K65" s="56" t="s">
        <v>1</v>
      </c>
      <c r="L65" s="56" t="s">
        <v>162</v>
      </c>
      <c r="M65" s="56" t="s">
        <v>163</v>
      </c>
      <c r="N65" s="56" t="s">
        <v>7</v>
      </c>
      <c r="O65" s="56" t="s">
        <v>138</v>
      </c>
    </row>
    <row r="66" spans="10:15" x14ac:dyDescent="0.25">
      <c r="J66" s="53" t="str">
        <f>IF('Pivot Table'!AF3 = 0, "", 'Pivot Table'!AF3)</f>
        <v>(blank)</v>
      </c>
      <c r="K66" s="53" t="str">
        <f>IF('Pivot Table'!AG3 = 0, "", 'Pivot Table'!AG3)</f>
        <v>(blank)</v>
      </c>
      <c r="L66" s="53" t="str">
        <f>IF('Pivot Table'!AH3 = 0, "", 'Pivot Table'!AH3)</f>
        <v>(blank)</v>
      </c>
      <c r="M66" s="54" t="str">
        <f>IF('Pivot Table'!AI3 = 0, "", 'Pivot Table'!AI3)</f>
        <v/>
      </c>
      <c r="N66" s="55" t="str">
        <f>IF('Pivot Table'!AJ3 = 0, "", 'Pivot Table'!AJ3)</f>
        <v/>
      </c>
      <c r="O66" s="54" t="str">
        <f>IF('Pivot Table'!AK3 = 0, "", 'Pivot Table'!AK3)</f>
        <v/>
      </c>
    </row>
    <row r="67" spans="10:15" x14ac:dyDescent="0.25">
      <c r="J67" s="53" t="str">
        <f>IF('Pivot Table'!AF4 = 0, "", 'Pivot Table'!AF4)</f>
        <v>Ironclad Resolve</v>
      </c>
      <c r="K67" s="53" t="str">
        <f>IF('Pivot Table'!AG4 = 0, "", 'Pivot Table'!AG4)</f>
        <v>Fortress Films</v>
      </c>
      <c r="L67" s="53" t="str">
        <f>IF('Pivot Table'!AH4 = 0, "", 'Pivot Table'!AH4)</f>
        <v>Action</v>
      </c>
      <c r="M67" s="54">
        <f>IF('Pivot Table'!AI4 = 0, "", 'Pivot Table'!AI4)</f>
        <v>1229.17</v>
      </c>
      <c r="N67" s="55">
        <f>IF('Pivot Table'!AJ4 = 0, "", 'Pivot Table'!AJ4)</f>
        <v>-0.01</v>
      </c>
      <c r="O67" s="54">
        <f>IF('Pivot Table'!AK4 = 0, "", 'Pivot Table'!AK4)</f>
        <v>14750</v>
      </c>
    </row>
    <row r="68" spans="10:15" x14ac:dyDescent="0.25">
      <c r="J68" s="53" t="str">
        <f>IF('Pivot Table'!AF5 = 0, "", 'Pivot Table'!AF5)</f>
        <v>Whispering Pines</v>
      </c>
      <c r="K68" s="53" t="str">
        <f>IF('Pivot Table'!AG5 = 0, "", 'Pivot Table'!AG5)</f>
        <v>Starlight Pictures</v>
      </c>
      <c r="L68" s="53" t="str">
        <f>IF('Pivot Table'!AH5 = 0, "", 'Pivot Table'!AH5)</f>
        <v>Action</v>
      </c>
      <c r="M68" s="54">
        <f>IF('Pivot Table'!AI5 = 0, "", 'Pivot Table'!AI5)</f>
        <v>1500</v>
      </c>
      <c r="N68" s="55">
        <f>IF('Pivot Table'!AJ5 = 0, "", 'Pivot Table'!AJ5)</f>
        <v>0.03</v>
      </c>
      <c r="O68" s="54">
        <f>IF('Pivot Table'!AK5 = 0, "", 'Pivot Table'!AK5)</f>
        <v>18000</v>
      </c>
    </row>
    <row r="69" spans="10:15" x14ac:dyDescent="0.25">
      <c r="J69" s="53" t="str">
        <f>IF('Pivot Table'!AF6 = 0, "", 'Pivot Table'!AF6)</f>
        <v>Astral Journey</v>
      </c>
      <c r="K69" s="53" t="str">
        <f>IF('Pivot Table'!AG6 = 0, "", 'Pivot Table'!AG6)</f>
        <v>Nova Studios</v>
      </c>
      <c r="L69" s="53" t="str">
        <f>IF('Pivot Table'!AH6 = 0, "", 'Pivot Table'!AH6)</f>
        <v>Action</v>
      </c>
      <c r="M69" s="54">
        <f>IF('Pivot Table'!AI6 = 0, "", 'Pivot Table'!AI6)</f>
        <v>1566.67</v>
      </c>
      <c r="N69" s="55">
        <f>IF('Pivot Table'!AJ6 = 0, "", 'Pivot Table'!AJ6)</f>
        <v>-0.01</v>
      </c>
      <c r="O69" s="54">
        <f>IF('Pivot Table'!AK6 = 0, "", 'Pivot Table'!AK6)</f>
        <v>18800</v>
      </c>
    </row>
    <row r="70" spans="10:15" x14ac:dyDescent="0.25">
      <c r="J70" s="53" t="str">
        <f>IF('Pivot Table'!AF7 = 0, "", 'Pivot Table'!AF7)</f>
        <v>Crimson Horizon</v>
      </c>
      <c r="K70" s="53" t="str">
        <f>IF('Pivot Table'!AG7 = 0, "", 'Pivot Table'!AG7)</f>
        <v>Dreamscape Studios</v>
      </c>
      <c r="L70" s="53" t="str">
        <f>IF('Pivot Table'!AH7 = 0, "", 'Pivot Table'!AH7)</f>
        <v>Adventure</v>
      </c>
      <c r="M70" s="54">
        <f>IF('Pivot Table'!AI7 = 0, "", 'Pivot Table'!AI7)</f>
        <v>1566.67</v>
      </c>
      <c r="N70" s="55">
        <f>IF('Pivot Table'!AJ7 = 0, "", 'Pivot Table'!AJ7)</f>
        <v>0.03</v>
      </c>
      <c r="O70" s="54">
        <f>IF('Pivot Table'!AK7 = 0, "", 'Pivot Table'!AK7)</f>
        <v>18800</v>
      </c>
    </row>
    <row r="71" spans="10:15" x14ac:dyDescent="0.25">
      <c r="J71" s="53" t="str">
        <f>IF('Pivot Table'!AF8 = 0, "", 'Pivot Table'!AF8)</f>
        <v>Silent Guardians</v>
      </c>
      <c r="K71" s="53" t="str">
        <f>IF('Pivot Table'!AG8 = 0, "", 'Pivot Table'!AG8)</f>
        <v>Majestic Films</v>
      </c>
      <c r="L71" s="53" t="str">
        <f>IF('Pivot Table'!AH8 = 0, "", 'Pivot Table'!AH8)</f>
        <v>Adventure</v>
      </c>
      <c r="M71" s="54">
        <f>IF('Pivot Table'!AI8 = 0, "", 'Pivot Table'!AI8)</f>
        <v>1662.5</v>
      </c>
      <c r="N71" s="55">
        <f>IF('Pivot Table'!AJ8 = 0, "", 'Pivot Table'!AJ8)</f>
        <v>0.04</v>
      </c>
      <c r="O71" s="54">
        <f>IF('Pivot Table'!AK8 = 0, "", 'Pivot Table'!AK8)</f>
        <v>19950</v>
      </c>
    </row>
    <row r="72" spans="10:15" x14ac:dyDescent="0.25">
      <c r="J72" s="53" t="str">
        <f>IF('Pivot Table'!AF9 = 0, "", 'Pivot Table'!AF9)</f>
        <v>The Obsidian Mirror</v>
      </c>
      <c r="K72" s="53" t="str">
        <f>IF('Pivot Table'!AG9 = 0, "", 'Pivot Table'!AG9)</f>
        <v>Phoenix Entertainment</v>
      </c>
      <c r="L72" s="53" t="str">
        <f>IF('Pivot Table'!AH9 = 0, "", 'Pivot Table'!AH9)</f>
        <v>Adventure</v>
      </c>
      <c r="M72" s="54">
        <f>IF('Pivot Table'!AI9 = 0, "", 'Pivot Table'!AI9)</f>
        <v>1666.67</v>
      </c>
      <c r="N72" s="55">
        <f>IF('Pivot Table'!AJ9 = 0, "", 'Pivot Table'!AJ9)</f>
        <v>-0.02</v>
      </c>
      <c r="O72" s="54">
        <f>IF('Pivot Table'!AK9 = 0, "", 'Pivot Table'!AK9)</f>
        <v>20000</v>
      </c>
    </row>
    <row r="73" spans="10:15" x14ac:dyDescent="0.25">
      <c r="J73" s="53" t="str">
        <f>IF('Pivot Table'!AF10 = 0, "", 'Pivot Table'!AF10)</f>
        <v>Howling at the Moon</v>
      </c>
      <c r="K73" s="53" t="str">
        <f>IF('Pivot Table'!AG10 = 0, "", 'Pivot Table'!AG10)</f>
        <v>Universal Pictures</v>
      </c>
      <c r="L73" s="53" t="str">
        <f>IF('Pivot Table'!AH10 = 0, "", 'Pivot Table'!AH10)</f>
        <v>Adventure</v>
      </c>
      <c r="M73" s="54">
        <f>IF('Pivot Table'!AI10 = 0, "", 'Pivot Table'!AI10)</f>
        <v>1666.67</v>
      </c>
      <c r="N73" s="55">
        <f>IF('Pivot Table'!AJ10 = 0, "", 'Pivot Table'!AJ10)</f>
        <v>-0.01</v>
      </c>
      <c r="O73" s="54">
        <f>IF('Pivot Table'!AK10 = 0, "", 'Pivot Table'!AK10)</f>
        <v>20000</v>
      </c>
    </row>
    <row r="74" spans="10:15" x14ac:dyDescent="0.25">
      <c r="J74" s="53" t="str">
        <f>IF('Pivot Table'!AF11 = 0, "", 'Pivot Table'!AF11)</f>
        <v>Starlight Serenade</v>
      </c>
      <c r="K74" s="53" t="str">
        <f>IF('Pivot Table'!AG11 = 0, "", 'Pivot Table'!AG11)</f>
        <v>Aurora Pictures</v>
      </c>
      <c r="L74" s="53" t="str">
        <f>IF('Pivot Table'!AH11 = 0, "", 'Pivot Table'!AH11)</f>
        <v>Adventure</v>
      </c>
      <c r="M74" s="54">
        <f>IF('Pivot Table'!AI11 = 0, "", 'Pivot Table'!AI11)</f>
        <v>1766.67</v>
      </c>
      <c r="N74" s="55">
        <f>IF('Pivot Table'!AJ11 = 0, "", 'Pivot Table'!AJ11)</f>
        <v>0.03</v>
      </c>
      <c r="O74" s="54">
        <f>IF('Pivot Table'!AK11 = 0, "", 'Pivot Table'!AK11)</f>
        <v>21200</v>
      </c>
    </row>
    <row r="75" spans="10:15" x14ac:dyDescent="0.25">
      <c r="J75" s="53" t="str">
        <f>IF('Pivot Table'!AF12 = 0, "", 'Pivot Table'!AF12)</f>
        <v>Howling Wind</v>
      </c>
      <c r="K75" s="53" t="str">
        <f>IF('Pivot Table'!AG12 = 0, "", 'Pivot Table'!AG12)</f>
        <v>Wilderness Studios</v>
      </c>
      <c r="L75" s="53" t="str">
        <f>IF('Pivot Table'!AH12 = 0, "", 'Pivot Table'!AH12)</f>
        <v>Western</v>
      </c>
      <c r="M75" s="54">
        <f>IF('Pivot Table'!AI12 = 0, "", 'Pivot Table'!AI12)</f>
        <v>1933.33</v>
      </c>
      <c r="N75" s="55">
        <f>IF('Pivot Table'!AJ12 = 0, "", 'Pivot Table'!AJ12)</f>
        <v>0.03</v>
      </c>
      <c r="O75" s="54">
        <f>IF('Pivot Table'!AK12 = 0, "", 'Pivot Table'!AK12)</f>
        <v>23200</v>
      </c>
    </row>
    <row r="76" spans="10:15" x14ac:dyDescent="0.25">
      <c r="J76" s="53" t="str">
        <f>IF('Pivot Table'!AF13 = 0, "", 'Pivot Table'!AF13)</f>
        <v>Iron Will</v>
      </c>
      <c r="K76" s="53" t="str">
        <f>IF('Pivot Table'!AG13 = 0, "", 'Pivot Table'!AG13)</f>
        <v>Endurance Pictures</v>
      </c>
      <c r="L76" s="53" t="str">
        <f>IF('Pivot Table'!AH13 = 0, "", 'Pivot Table'!AH13)</f>
        <v>Sport</v>
      </c>
      <c r="M76" s="54">
        <f>IF('Pivot Table'!AI13 = 0, "", 'Pivot Table'!AI13)</f>
        <v>1975</v>
      </c>
      <c r="N76" s="55">
        <f>IF('Pivot Table'!AJ13 = 0, "", 'Pivot Table'!AJ13)</f>
        <v>0.05</v>
      </c>
      <c r="O76" s="54">
        <f>IF('Pivot Table'!AK13 = 0, "", 'Pivot Table'!AK13)</f>
        <v>23700</v>
      </c>
    </row>
    <row r="77" spans="10:15" x14ac:dyDescent="0.25">
      <c r="J77" s="53" t="str">
        <f>IF('Pivot Table'!AF14 = 0, "", 'Pivot Table'!AF14)</f>
        <v>Starlight Dreams</v>
      </c>
      <c r="K77" s="53" t="str">
        <f>IF('Pivot Table'!AG14 = 0, "", 'Pivot Table'!AG14)</f>
        <v>Visionary Films</v>
      </c>
      <c r="L77" s="53" t="str">
        <f>IF('Pivot Table'!AH14 = 0, "", 'Pivot Table'!AH14)</f>
        <v>Sci-Fi</v>
      </c>
      <c r="M77" s="54">
        <f>IF('Pivot Table'!AI14 = 0, "", 'Pivot Table'!AI14)</f>
        <v>2050</v>
      </c>
      <c r="N77" s="55">
        <f>IF('Pivot Table'!AJ14 = 0, "", 'Pivot Table'!AJ14)</f>
        <v>-0.01</v>
      </c>
      <c r="O77" s="54">
        <f>IF('Pivot Table'!AK14 = 0, "", 'Pivot Table'!AK14)</f>
        <v>24600</v>
      </c>
    </row>
    <row r="78" spans="10:15" x14ac:dyDescent="0.25">
      <c r="J78" s="53" t="str">
        <f>IF('Pivot Table'!AF15 = 0, "", 'Pivot Table'!AF15)</f>
        <v>Ironclad Heart</v>
      </c>
      <c r="K78" s="53" t="str">
        <f>IF('Pivot Table'!AG15 = 0, "", 'Pivot Table'!AG15)</f>
        <v>Vanguard Productions</v>
      </c>
      <c r="L78" s="53" t="str">
        <f>IF('Pivot Table'!AH15 = 0, "", 'Pivot Table'!AH15)</f>
        <v>Adventure</v>
      </c>
      <c r="M78" s="54">
        <f>IF('Pivot Table'!AI15 = 0, "", 'Pivot Table'!AI15)</f>
        <v>2166.67</v>
      </c>
      <c r="N78" s="55">
        <f>IF('Pivot Table'!AJ15 = 0, "", 'Pivot Table'!AJ15)</f>
        <v>-0.02</v>
      </c>
      <c r="O78" s="54">
        <f>IF('Pivot Table'!AK15 = 0, "", 'Pivot Table'!AK15)</f>
        <v>26000</v>
      </c>
    </row>
    <row r="79" spans="10:15" x14ac:dyDescent="0.25">
      <c r="J79" s="53" t="str">
        <f>IF('Pivot Table'!AF16 = 0, "", 'Pivot Table'!AF16)</f>
        <v>Silent Shadows</v>
      </c>
      <c r="K79" s="53" t="str">
        <f>IF('Pivot Table'!AG16 = 0, "", 'Pivot Table'!AG16)</f>
        <v>Noir Productions</v>
      </c>
      <c r="L79" s="53" t="str">
        <f>IF('Pivot Table'!AH16 = 0, "", 'Pivot Table'!AH16)</f>
        <v>Mystery</v>
      </c>
      <c r="M79" s="54">
        <f>IF('Pivot Table'!AI16 = 0, "", 'Pivot Table'!AI16)</f>
        <v>2466.67</v>
      </c>
      <c r="N79" s="55">
        <f>IF('Pivot Table'!AJ16 = 0, "", 'Pivot Table'!AJ16)</f>
        <v>7.0000000000000007E-2</v>
      </c>
      <c r="O79" s="54">
        <f>IF('Pivot Table'!AK16 = 0, "", 'Pivot Table'!AK16)</f>
        <v>29600</v>
      </c>
    </row>
    <row r="80" spans="10:15" x14ac:dyDescent="0.25">
      <c r="J80" s="53" t="str">
        <f>IF('Pivot Table'!AF17 = 0, "", 'Pivot Table'!AF17)</f>
        <v>Crimson Rivers</v>
      </c>
      <c r="K80" s="53" t="str">
        <f>IF('Pivot Table'!AG17 = 0, "", 'Pivot Table'!AG17)</f>
        <v>Red Tide Pictures</v>
      </c>
      <c r="L80" s="53" t="str">
        <f>IF('Pivot Table'!AH17 = 0, "", 'Pivot Table'!AH17)</f>
        <v>Thriller</v>
      </c>
      <c r="M80" s="54">
        <f>IF('Pivot Table'!AI17 = 0, "", 'Pivot Table'!AI17)</f>
        <v>3308.33</v>
      </c>
      <c r="N80" s="55">
        <f>IF('Pivot Table'!AJ17 = 0, "", 'Pivot Table'!AJ17)</f>
        <v>0.08</v>
      </c>
      <c r="O80" s="54">
        <f>IF('Pivot Table'!AK17 = 0, "", 'Pivot Table'!AK17)</f>
        <v>39700</v>
      </c>
    </row>
    <row r="81" spans="10:15" x14ac:dyDescent="0.25">
      <c r="J81" s="53" t="str">
        <f>IF('Pivot Table'!AF18 = 0, "", 'Pivot Table'!AF18)</f>
        <v>Howling Abyss</v>
      </c>
      <c r="K81" s="53" t="str">
        <f>IF('Pivot Table'!AG18 = 0, "", 'Pivot Table'!AG18)</f>
        <v>Abyssal Pictures</v>
      </c>
      <c r="L81" s="53" t="str">
        <f>IF('Pivot Table'!AH18 = 0, "", 'Pivot Table'!AH18)</f>
        <v>Horror</v>
      </c>
      <c r="M81" s="54">
        <f>IF('Pivot Table'!AI18 = 0, "", 'Pivot Table'!AI18)</f>
        <v>3433.33</v>
      </c>
      <c r="N81" s="55">
        <f>IF('Pivot Table'!AJ18 = 0, "", 'Pivot Table'!AJ18)</f>
        <v>-0.04</v>
      </c>
      <c r="O81" s="54">
        <f>IF('Pivot Table'!AK18 = 0, "", 'Pivot Table'!AK18)</f>
        <v>41200</v>
      </c>
    </row>
    <row r="82" spans="10:15" x14ac:dyDescent="0.25">
      <c r="J82" s="53" t="str">
        <f>IF('Pivot Table'!AF19 = 0, "", 'Pivot Table'!AF19)</f>
        <v>Emerald Enigma</v>
      </c>
      <c r="K82" s="53" t="str">
        <f>IF('Pivot Table'!AG19 = 0, "", 'Pivot Table'!AG19)</f>
        <v>Veridian Pictures</v>
      </c>
      <c r="L82" s="53" t="str">
        <f>IF('Pivot Table'!AH19 = 0, "", 'Pivot Table'!AH19)</f>
        <v>Mystery</v>
      </c>
      <c r="M82" s="54">
        <f>IF('Pivot Table'!AI19 = 0, "", 'Pivot Table'!AI19)</f>
        <v>3850</v>
      </c>
      <c r="N82" s="55">
        <f>IF('Pivot Table'!AJ19 = 0, "", 'Pivot Table'!AJ19)</f>
        <v>0.06</v>
      </c>
      <c r="O82" s="54">
        <f>IF('Pivot Table'!AK19 = 0, "", 'Pivot Table'!AK19)</f>
        <v>46200</v>
      </c>
    </row>
    <row r="83" spans="10:15" x14ac:dyDescent="0.25">
      <c r="J83" s="53" t="str">
        <f>IF('Pivot Table'!AF20 = 0, "", 'Pivot Table'!AF20)</f>
        <v>Emerald Isle</v>
      </c>
      <c r="K83" s="53" t="str">
        <f>IF('Pivot Table'!AG20 = 0, "", 'Pivot Table'!AG20)</f>
        <v>Celtic Films</v>
      </c>
      <c r="L83" s="53" t="str">
        <f>IF('Pivot Table'!AH20 = 0, "", 'Pivot Table'!AH20)</f>
        <v>Family</v>
      </c>
      <c r="M83" s="54">
        <f>IF('Pivot Table'!AI20 = 0, "", 'Pivot Table'!AI20)</f>
        <v>4200</v>
      </c>
      <c r="N83" s="55">
        <f>IF('Pivot Table'!AJ20 = 0, "", 'Pivot Table'!AJ20)</f>
        <v>-0.03</v>
      </c>
      <c r="O83" s="54">
        <f>IF('Pivot Table'!AK20 = 0, "", 'Pivot Table'!AK20)</f>
        <v>50400</v>
      </c>
    </row>
    <row r="84" spans="10:15" x14ac:dyDescent="0.25">
      <c r="J84" s="53" t="str">
        <f>IF('Pivot Table'!AF21 = 0, "", 'Pivot Table'!AF21)</f>
        <v>Emerald Dreams</v>
      </c>
      <c r="K84" s="53" t="str">
        <f>IF('Pivot Table'!AG21 = 0, "", 'Pivot Table'!AG21)</f>
        <v>Celestial Studios</v>
      </c>
      <c r="L84" s="53" t="str">
        <f>IF('Pivot Table'!AH21 = 0, "", 'Pivot Table'!AH21)</f>
        <v>Adventure</v>
      </c>
      <c r="M84" s="54">
        <f>IF('Pivot Table'!AI21 = 0, "", 'Pivot Table'!AI21)</f>
        <v>4716.67</v>
      </c>
      <c r="N84" s="55">
        <f>IF('Pivot Table'!AJ21 = 0, "", 'Pivot Table'!AJ21)</f>
        <v>0.04</v>
      </c>
      <c r="O84" s="54">
        <f>IF('Pivot Table'!AK21 = 0, "", 'Pivot Table'!AK21)</f>
        <v>56600</v>
      </c>
    </row>
    <row r="85" spans="10:15" x14ac:dyDescent="0.25">
      <c r="J85" s="53" t="str">
        <f>IF('Pivot Table'!AF22 = 0, "", 'Pivot Table'!AF22)</f>
        <v>Phantom's Lullaby</v>
      </c>
      <c r="K85" s="53" t="str">
        <f>IF('Pivot Table'!AG22 = 0, "", 'Pivot Table'!AG22)</f>
        <v>Gothic Productions</v>
      </c>
      <c r="L85" s="53" t="str">
        <f>IF('Pivot Table'!AH22 = 0, "", 'Pivot Table'!AH22)</f>
        <v>Horror</v>
      </c>
      <c r="M85" s="54">
        <f>IF('Pivot Table'!AI22 = 0, "", 'Pivot Table'!AI22)</f>
        <v>9716.67</v>
      </c>
      <c r="N85" s="55">
        <f>IF('Pivot Table'!AJ22 = 0, "", 'Pivot Table'!AJ22)</f>
        <v>-0.03</v>
      </c>
      <c r="O85" s="54">
        <f>IF('Pivot Table'!AK22 = 0, "", 'Pivot Table'!AK22)</f>
        <v>116600</v>
      </c>
    </row>
    <row r="86" spans="10:15" x14ac:dyDescent="0.25">
      <c r="J86" s="53" t="str">
        <f>IF('Pivot Table'!AF23 = 0, "", 'Pivot Table'!AF23)</f>
        <v>The Silent Peak</v>
      </c>
      <c r="K86" s="53" t="str">
        <f>IF('Pivot Table'!AG23 = 0, "", 'Pivot Table'!AG23)</f>
        <v>Summit Films</v>
      </c>
      <c r="L86" s="53" t="str">
        <f>IF('Pivot Table'!AH23 = 0, "", 'Pivot Table'!AH23)</f>
        <v>Action</v>
      </c>
      <c r="M86" s="54">
        <f>IF('Pivot Table'!AI23 = 0, "", 'Pivot Table'!AI23)</f>
        <v>14250</v>
      </c>
      <c r="N86" s="55">
        <f>IF('Pivot Table'!AJ23 = 0, "", 'Pivot Table'!AJ23)</f>
        <v>-0.04</v>
      </c>
      <c r="O86" s="54">
        <f>IF('Pivot Table'!AK23 = 0, "", 'Pivot Table'!AK23)</f>
        <v>171000</v>
      </c>
    </row>
    <row r="87" spans="10:15" x14ac:dyDescent="0.25">
      <c r="J87" s="53" t="str">
        <f>IF('Pivot Table'!AF24 = 0, "", 'Pivot Table'!AF24)</f>
        <v>Silent Scream</v>
      </c>
      <c r="K87" s="53" t="str">
        <f>IF('Pivot Table'!AG24 = 0, "", 'Pivot Table'!AG24)</f>
        <v>Apex Horror</v>
      </c>
      <c r="L87" s="53" t="str">
        <f>IF('Pivot Table'!AH24 = 0, "", 'Pivot Table'!AH24)</f>
        <v>Horror</v>
      </c>
      <c r="M87" s="54">
        <f>IF('Pivot Table'!AI24 = 0, "", 'Pivot Table'!AI24)</f>
        <v>15000</v>
      </c>
      <c r="N87" s="55">
        <f>IF('Pivot Table'!AJ24 = 0, "", 'Pivot Table'!AJ24)</f>
        <v>-0.02</v>
      </c>
      <c r="O87" s="54">
        <f>IF('Pivot Table'!AK24 = 0, "", 'Pivot Table'!AK24)</f>
        <v>180000</v>
      </c>
    </row>
    <row r="88" spans="10:15" x14ac:dyDescent="0.25">
      <c r="J88" s="53" t="str">
        <f>IF('Pivot Table'!AF25 = 0, "", 'Pivot Table'!AF25)</f>
        <v>Lunar Tides</v>
      </c>
      <c r="K88" s="53" t="str">
        <f>IF('Pivot Table'!AG25 = 0, "", 'Pivot Table'!AG25)</f>
        <v>Aqua Films</v>
      </c>
      <c r="L88" s="53" t="str">
        <f>IF('Pivot Table'!AH25 = 0, "", 'Pivot Table'!AH25)</f>
        <v>Sci-Fi</v>
      </c>
      <c r="M88" s="54">
        <f>IF('Pivot Table'!AI25 = 0, "", 'Pivot Table'!AI25)</f>
        <v>15208.33</v>
      </c>
      <c r="N88" s="55">
        <f>IF('Pivot Table'!AJ25 = 0, "", 'Pivot Table'!AJ25)</f>
        <v>0.06</v>
      </c>
      <c r="O88" s="54">
        <f>IF('Pivot Table'!AK25 = 0, "", 'Pivot Table'!AK25)</f>
        <v>182500</v>
      </c>
    </row>
    <row r="89" spans="10:15" x14ac:dyDescent="0.25">
      <c r="J89" s="53" t="str">
        <f>IF('Pivot Table'!AF26 = 0, "", 'Pivot Table'!AF26)</f>
        <v>Digital Dreamscape</v>
      </c>
      <c r="K89" s="53" t="str">
        <f>IF('Pivot Table'!AG26 = 0, "", 'Pivot Table'!AG26)</f>
        <v>Binary Visions</v>
      </c>
      <c r="L89" s="53" t="str">
        <f>IF('Pivot Table'!AH26 = 0, "", 'Pivot Table'!AH26)</f>
        <v>Sci-Fi</v>
      </c>
      <c r="M89" s="54">
        <f>IF('Pivot Table'!AI26 = 0, "", 'Pivot Table'!AI26)</f>
        <v>26583.33</v>
      </c>
      <c r="N89" s="55">
        <f>IF('Pivot Table'!AJ26 = 0, "", 'Pivot Table'!AJ26)</f>
        <v>-0.06</v>
      </c>
      <c r="O89" s="54">
        <f>IF('Pivot Table'!AK26 = 0, "", 'Pivot Table'!AK26)</f>
        <v>319000</v>
      </c>
    </row>
    <row r="90" spans="10:15" x14ac:dyDescent="0.25">
      <c r="J90" s="53" t="str">
        <f>IF('Pivot Table'!AF27 = 0, "", 'Pivot Table'!AF27)</f>
        <v>Shadows of the Forgotten</v>
      </c>
      <c r="K90" s="53" t="str">
        <f>IF('Pivot Table'!AG27 = 0, "", 'Pivot Table'!AG27)</f>
        <v>Phoenix Entertainment</v>
      </c>
      <c r="L90" s="53" t="str">
        <f>IF('Pivot Table'!AH27 = 0, "", 'Pivot Table'!AH27)</f>
        <v>Adventure</v>
      </c>
      <c r="M90" s="54">
        <f>IF('Pivot Table'!AI27 = 0, "", 'Pivot Table'!AI27)</f>
        <v>42916.67</v>
      </c>
      <c r="N90" s="55">
        <f>IF('Pivot Table'!AJ27 = 0, "", 'Pivot Table'!AJ27)</f>
        <v>-0.05</v>
      </c>
      <c r="O90" s="54">
        <f>IF('Pivot Table'!AK27 = 0, "", 'Pivot Table'!AK27)</f>
        <v>515000</v>
      </c>
    </row>
    <row r="91" spans="10:15" x14ac:dyDescent="0.25">
      <c r="J91" s="53" t="str">
        <f>IF('Pivot Table'!AF28 = 0, "", 'Pivot Table'!AF28)</f>
        <v>Dimensional Shift</v>
      </c>
      <c r="K91" s="53" t="str">
        <f>IF('Pivot Table'!AG28 = 0, "", 'Pivot Table'!AG28)</f>
        <v>Quantum Films</v>
      </c>
      <c r="L91" s="53" t="str">
        <f>IF('Pivot Table'!AH28 = 0, "", 'Pivot Table'!AH28)</f>
        <v>Sci-Fi</v>
      </c>
      <c r="M91" s="54">
        <f>IF('Pivot Table'!AI28 = 0, "", 'Pivot Table'!AI28)</f>
        <v>48500</v>
      </c>
      <c r="N91" s="55">
        <f>IF('Pivot Table'!AJ28 = 0, "", 'Pivot Table'!AJ28)</f>
        <v>-0.05</v>
      </c>
      <c r="O91" s="54">
        <f>IF('Pivot Table'!AK28 = 0, "", 'Pivot Table'!AK28)</f>
        <v>582000</v>
      </c>
    </row>
    <row r="92" spans="10:15" x14ac:dyDescent="0.25">
      <c r="J92" s="53" t="str">
        <f>IF('Pivot Table'!AF29 = 0, "", 'Pivot Table'!AF29)</f>
        <v>Starlight Sonata</v>
      </c>
      <c r="K92" s="53" t="str">
        <f>IF('Pivot Table'!AG29 = 0, "", 'Pivot Table'!AG29)</f>
        <v>Celestial Rhapsody</v>
      </c>
      <c r="L92" s="53" t="str">
        <f>IF('Pivot Table'!AH29 = 0, "", 'Pivot Table'!AH29)</f>
        <v>Romance</v>
      </c>
      <c r="M92" s="54">
        <f>IF('Pivot Table'!AI29 = 0, "", 'Pivot Table'!AI29)</f>
        <v>72833.33</v>
      </c>
      <c r="N92" s="55">
        <f>IF('Pivot Table'!AJ29 = 0, "", 'Pivot Table'!AJ29)</f>
        <v>0.03</v>
      </c>
      <c r="O92" s="54">
        <f>IF('Pivot Table'!AK29 = 0, "", 'Pivot Table'!AK29)</f>
        <v>874000</v>
      </c>
    </row>
    <row r="93" spans="10:15" x14ac:dyDescent="0.25">
      <c r="J93" s="53" t="str">
        <f>IF('Pivot Table'!AF30 = 0, "", 'Pivot Table'!AF30)</f>
        <v>Velvet Twilight</v>
      </c>
      <c r="K93" s="53" t="str">
        <f>IF('Pivot Table'!AG30 = 0, "", 'Pivot Table'!AG30)</f>
        <v>Nocturne Pictures</v>
      </c>
      <c r="L93" s="53" t="str">
        <f>IF('Pivot Table'!AH30 = 0, "", 'Pivot Table'!AH30)</f>
        <v>Romance</v>
      </c>
      <c r="M93" s="54">
        <f>IF('Pivot Table'!AI30 = 0, "", 'Pivot Table'!AI30)</f>
        <v>82416.67</v>
      </c>
      <c r="N93" s="55">
        <f>IF('Pivot Table'!AJ30 = 0, "", 'Pivot Table'!AJ30)</f>
        <v>-0.03</v>
      </c>
      <c r="O93" s="54">
        <f>IF('Pivot Table'!AK30 = 0, "", 'Pivot Table'!AK30)</f>
        <v>989000</v>
      </c>
    </row>
    <row r="94" spans="10:15" x14ac:dyDescent="0.25">
      <c r="J94" s="53" t="str">
        <f>IF('Pivot Table'!AF31 = 0, "", 'Pivot Table'!AF31)</f>
        <v>Golden Age</v>
      </c>
      <c r="K94" s="53" t="str">
        <f>IF('Pivot Table'!AG31 = 0, "", 'Pivot Table'!AG31)</f>
        <v>Retro Studios</v>
      </c>
      <c r="L94" s="53" t="str">
        <f>IF('Pivot Table'!AH31 = 0, "", 'Pivot Table'!AH31)</f>
        <v>Comedy</v>
      </c>
      <c r="M94" s="54">
        <f>IF('Pivot Table'!AI31 = 0, "", 'Pivot Table'!AI31)</f>
        <v>91583.33</v>
      </c>
      <c r="N94" s="55">
        <f>IF('Pivot Table'!AJ31 = 0, "", 'Pivot Table'!AJ31)</f>
        <v>0.04</v>
      </c>
      <c r="O94" s="54">
        <f>IF('Pivot Table'!AK31 = 0, "", 'Pivot Table'!AK31)</f>
        <v>1099000</v>
      </c>
    </row>
    <row r="95" spans="10:15" x14ac:dyDescent="0.25">
      <c r="J95" s="53" t="str">
        <f>IF('Pivot Table'!AF32 = 0, "", 'Pivot Table'!AF32)</f>
        <v>The Iron Giant</v>
      </c>
      <c r="K95" s="53" t="str">
        <f>IF('Pivot Table'!AG32 = 0, "", 'Pivot Table'!AG32)</f>
        <v>Animated Wonders</v>
      </c>
      <c r="L95" s="53" t="str">
        <f>IF('Pivot Table'!AH32 = 0, "", 'Pivot Table'!AH32)</f>
        <v>Animation</v>
      </c>
      <c r="M95" s="54">
        <f>IF('Pivot Table'!AI32 = 0, "", 'Pivot Table'!AI32)</f>
        <v>99333.33</v>
      </c>
      <c r="N95" s="55">
        <f>IF('Pivot Table'!AJ32 = 0, "", 'Pivot Table'!AJ32)</f>
        <v>-0.05</v>
      </c>
      <c r="O95" s="54">
        <f>IF('Pivot Table'!AK32 = 0, "", 'Pivot Table'!AK32)</f>
        <v>1192000</v>
      </c>
    </row>
    <row r="96" spans="10:15" x14ac:dyDescent="0.25">
      <c r="J96" s="53" t="str">
        <f>IF('Pivot Table'!AF33 = 0, "", 'Pivot Table'!AF33)</f>
        <v>Galactic Explorers</v>
      </c>
      <c r="K96" s="53" t="str">
        <f>IF('Pivot Table'!AG33 = 0, "", 'Pivot Table'!AG33)</f>
        <v>Cosmic Horizons</v>
      </c>
      <c r="L96" s="53" t="str">
        <f>IF('Pivot Table'!AH33 = 0, "", 'Pivot Table'!AH33)</f>
        <v>Action</v>
      </c>
      <c r="M96" s="54">
        <f>IF('Pivot Table'!AI33 = 0, "", 'Pivot Table'!AI33)</f>
        <v>123333.33</v>
      </c>
      <c r="N96" s="55">
        <f>IF('Pivot Table'!AJ33 = 0, "", 'Pivot Table'!AJ33)</f>
        <v>0.05</v>
      </c>
      <c r="O96" s="54">
        <f>IF('Pivot Table'!AK33 = 0, "", 'Pivot Table'!AK33)</f>
        <v>1480000</v>
      </c>
    </row>
    <row r="97" spans="9:15" x14ac:dyDescent="0.25">
      <c r="J97" s="53" t="str">
        <f>IF('Pivot Table'!AF34 = 0, "", 'Pivot Table'!AF34)</f>
        <v>Beneath the Surface</v>
      </c>
      <c r="K97" s="53" t="str">
        <f>IF('Pivot Table'!AG34 = 0, "", 'Pivot Table'!AG34)</f>
        <v>Galaxy Pictures</v>
      </c>
      <c r="L97" s="53" t="str">
        <f>IF('Pivot Table'!AH34 = 0, "", 'Pivot Table'!AH34)</f>
        <v>Action</v>
      </c>
      <c r="M97" s="54">
        <f>IF('Pivot Table'!AI34 = 0, "", 'Pivot Table'!AI34)</f>
        <v>188333.33</v>
      </c>
      <c r="N97" s="55">
        <f>IF('Pivot Table'!AJ34 = 0, "", 'Pivot Table'!AJ34)</f>
        <v>0.02</v>
      </c>
      <c r="O97" s="54">
        <f>IF('Pivot Table'!AK34 = 0, "", 'Pivot Table'!AK34)</f>
        <v>2260000</v>
      </c>
    </row>
    <row r="98" spans="9:15" x14ac:dyDescent="0.25">
      <c r="J98" s="53" t="str">
        <f>IF('Pivot Table'!AF35 = 0, "", 'Pivot Table'!AF35)</f>
        <v>Starlight Waltz</v>
      </c>
      <c r="K98" s="53" t="str">
        <f>IF('Pivot Table'!AG35 = 0, "", 'Pivot Table'!AG35)</f>
        <v>Harmony Films</v>
      </c>
      <c r="L98" s="53" t="str">
        <f>IF('Pivot Table'!AH35 = 0, "", 'Pivot Table'!AH35)</f>
        <v>Romance</v>
      </c>
      <c r="M98" s="54">
        <f>IF('Pivot Table'!AI35 = 0, "", 'Pivot Table'!AI35)</f>
        <v>222500</v>
      </c>
      <c r="N98" s="55">
        <f>IF('Pivot Table'!AJ35 = 0, "", 'Pivot Table'!AJ35)</f>
        <v>0.02</v>
      </c>
      <c r="O98" s="54">
        <f>IF('Pivot Table'!AK35 = 0, "", 'Pivot Table'!AK35)</f>
        <v>2670000</v>
      </c>
    </row>
    <row r="99" spans="9:15" x14ac:dyDescent="0.25">
      <c r="J99" s="53" t="str">
        <f>IF('Pivot Table'!AF36 = 0, "", 'Pivot Table'!AF36)</f>
        <v>Whispers of Eternity</v>
      </c>
      <c r="K99" s="53" t="str">
        <f>IF('Pivot Table'!AG36 = 0, "", 'Pivot Table'!AG36)</f>
        <v>Legacy Pictures</v>
      </c>
      <c r="L99" s="53" t="str">
        <f>IF('Pivot Table'!AH36 = 0, "", 'Pivot Table'!AH36)</f>
        <v>Drama</v>
      </c>
      <c r="M99" s="54">
        <f>IF('Pivot Table'!AI36 = 0, "", 'Pivot Table'!AI36)</f>
        <v>298333.33</v>
      </c>
      <c r="N99" s="55">
        <f>IF('Pivot Table'!AJ36 = 0, "", 'Pivot Table'!AJ36)</f>
        <v>0.01</v>
      </c>
      <c r="O99" s="54">
        <f>IF('Pivot Table'!AK36 = 0, "", 'Pivot Table'!AK36)</f>
        <v>3580000</v>
      </c>
    </row>
    <row r="100" spans="9:15" x14ac:dyDescent="0.25">
      <c r="J100" s="53" t="str">
        <f>IF('Pivot Table'!AF37 = 0, "", 'Pivot Table'!AF37)</f>
        <v>Crimson Peak</v>
      </c>
      <c r="K100" s="53" t="str">
        <f>IF('Pivot Table'!AG37 = 0, "", 'Pivot Table'!AG37)</f>
        <v>Millennium Studios</v>
      </c>
      <c r="L100" s="53" t="str">
        <f>IF('Pivot Table'!AH37 = 0, "", 'Pivot Table'!AH37)</f>
        <v>Horror</v>
      </c>
      <c r="M100" s="54">
        <f>IF('Pivot Table'!AI37 = 0, "", 'Pivot Table'!AI37)</f>
        <v>371666.67</v>
      </c>
      <c r="N100" s="55">
        <f>IF('Pivot Table'!AJ37 = 0, "", 'Pivot Table'!AJ37)</f>
        <v>-0.04</v>
      </c>
      <c r="O100" s="54">
        <f>IF('Pivot Table'!AK37 = 0, "", 'Pivot Table'!AK37)</f>
        <v>4460000</v>
      </c>
    </row>
    <row r="101" spans="9:15" x14ac:dyDescent="0.25">
      <c r="J101" s="53" t="str">
        <f>IF('Pivot Table'!AF38 = 0, "", 'Pivot Table'!AF38)</f>
        <v>Shadows of Destiny</v>
      </c>
      <c r="K101" s="53" t="str">
        <f>IF('Pivot Table'!AG38 = 0, "", 'Pivot Table'!AG38)</f>
        <v>Omega Studios</v>
      </c>
      <c r="L101" s="53" t="str">
        <f>IF('Pivot Table'!AH38 = 0, "", 'Pivot Table'!AH38)</f>
        <v>Fantasy</v>
      </c>
      <c r="M101" s="54">
        <f>IF('Pivot Table'!AI38 = 0, "", 'Pivot Table'!AI38)</f>
        <v>400833.33</v>
      </c>
      <c r="N101" s="55">
        <f>IF('Pivot Table'!AJ38 = 0, "", 'Pivot Table'!AJ38)</f>
        <v>-0.01</v>
      </c>
      <c r="O101" s="54">
        <f>IF('Pivot Table'!AK38 = 0, "", 'Pivot Table'!AK38)</f>
        <v>4810000</v>
      </c>
    </row>
    <row r="102" spans="9:15" x14ac:dyDescent="0.25">
      <c r="J102" s="53" t="str">
        <f>IF('Pivot Table'!AF39 = 0, "", 'Pivot Table'!AF39)</f>
        <v>Savage Frontier</v>
      </c>
      <c r="K102" s="53" t="str">
        <f>IF('Pivot Table'!AG39 = 0, "", 'Pivot Table'!AG39)</f>
        <v>Frontier Studios</v>
      </c>
      <c r="L102" s="53" t="str">
        <f>IF('Pivot Table'!AH39 = 0, "", 'Pivot Table'!AH39)</f>
        <v>Western</v>
      </c>
      <c r="M102" s="54">
        <f>IF('Pivot Table'!AI39 = 0, "", 'Pivot Table'!AI39)</f>
        <v>484166.67</v>
      </c>
      <c r="N102" s="55">
        <f>IF('Pivot Table'!AJ39 = 0, "", 'Pivot Table'!AJ39)</f>
        <v>0.01</v>
      </c>
      <c r="O102" s="54">
        <f>IF('Pivot Table'!AK39 = 0, "", 'Pivot Table'!AK39)</f>
        <v>5810000</v>
      </c>
    </row>
    <row r="103" spans="9:15" x14ac:dyDescent="0.25">
      <c r="J103" s="53" t="str">
        <f>IF('Pivot Table'!AF40 = 0, "", 'Pivot Table'!AF40)</f>
        <v>Scarlet Symphony</v>
      </c>
      <c r="K103" s="53" t="str">
        <f>IF('Pivot Table'!AG40 = 0, "", 'Pivot Table'!AG40)</f>
        <v>Melody Films</v>
      </c>
      <c r="L103" s="53" t="str">
        <f>IF('Pivot Table'!AH40 = 0, "", 'Pivot Table'!AH40)</f>
        <v>Musical</v>
      </c>
      <c r="M103" s="54">
        <f>IF('Pivot Table'!AI40 = 0, "", 'Pivot Table'!AI40)</f>
        <v>600000</v>
      </c>
      <c r="N103" s="55">
        <f>IF('Pivot Table'!AJ40 = 0, "", 'Pivot Table'!AJ40)</f>
        <v>-0.02</v>
      </c>
      <c r="O103" s="54">
        <f>IF('Pivot Table'!AK40 = 0, "", 'Pivot Table'!AK40)</f>
        <v>7200000</v>
      </c>
    </row>
    <row r="104" spans="9:15" x14ac:dyDescent="0.25">
      <c r="I104" s="59"/>
      <c r="J104" s="53" t="str">
        <f>IF('Pivot Table'!AF41 = 0, "", 'Pivot Table'!AF41)</f>
        <v>Whispers in the Wind</v>
      </c>
      <c r="K104" s="53" t="str">
        <f>IF('Pivot Table'!AG41 = 0, "", 'Pivot Table'!AG41)</f>
        <v>Nova Studios</v>
      </c>
      <c r="L104" s="53" t="str">
        <f>IF('Pivot Table'!AH41 = 0, "", 'Pivot Table'!AH41)</f>
        <v>Drama</v>
      </c>
      <c r="M104" s="54">
        <f>IF('Pivot Table'!AI41 = 0, "", 'Pivot Table'!AI41)</f>
        <v>629166.67000000004</v>
      </c>
      <c r="N104" s="55">
        <f>IF('Pivot Table'!AJ41 = 0, "", 'Pivot Table'!AJ41)</f>
        <v>0.03</v>
      </c>
      <c r="O104" s="54">
        <f>IF('Pivot Table'!AK41 = 0, "", 'Pivot Table'!AK41)</f>
        <v>7550000</v>
      </c>
    </row>
    <row r="105" spans="9:15" x14ac:dyDescent="0.25">
      <c r="I105" s="59"/>
      <c r="J105" s="59"/>
      <c r="K105" s="59"/>
      <c r="L105" s="59"/>
      <c r="M105" s="59"/>
      <c r="N105" s="59"/>
      <c r="O105" s="59"/>
    </row>
    <row r="106" spans="9:15" x14ac:dyDescent="0.25">
      <c r="I106" s="59"/>
    </row>
  </sheetData>
  <mergeCells count="22">
    <mergeCell ref="J64:O64"/>
    <mergeCell ref="N6:O6"/>
    <mergeCell ref="C61:O62"/>
    <mergeCell ref="C2:O4"/>
    <mergeCell ref="C13:O14"/>
    <mergeCell ref="C6:D6"/>
    <mergeCell ref="C43:O44"/>
    <mergeCell ref="N29:O29"/>
    <mergeCell ref="N33:O33"/>
    <mergeCell ref="L33:M33"/>
    <mergeCell ref="L34:M35"/>
    <mergeCell ref="L30:M31"/>
    <mergeCell ref="L29:M29"/>
    <mergeCell ref="N37:O37"/>
    <mergeCell ref="N38:O38"/>
    <mergeCell ref="N40:O40"/>
    <mergeCell ref="N41:O41"/>
    <mergeCell ref="N28:O28"/>
    <mergeCell ref="N31:O31"/>
    <mergeCell ref="N32:O32"/>
    <mergeCell ref="N34:O34"/>
    <mergeCell ref="N35:O35"/>
  </mergeCells>
  <conditionalFormatting sqref="N30:O30">
    <cfRule type="cellIs" dxfId="405" priority="9" operator="lessThan">
      <formula>0</formula>
    </cfRule>
    <cfRule type="cellIs" dxfId="404" priority="10" operator="greaterThan">
      <formula>0</formula>
    </cfRule>
  </conditionalFormatting>
  <conditionalFormatting sqref="N32:O32">
    <cfRule type="cellIs" dxfId="403" priority="7" operator="lessThan">
      <formula>0</formula>
    </cfRule>
    <cfRule type="cellIs" dxfId="402" priority="8" operator="greaterThan">
      <formula>0</formula>
    </cfRule>
  </conditionalFormatting>
  <conditionalFormatting sqref="N66:N104">
    <cfRule type="cellIs" dxfId="401" priority="6" operator="greaterThan">
      <formula>0</formula>
    </cfRule>
    <cfRule type="cellIs" dxfId="400" priority="5" operator="lessThan">
      <formula>0</formula>
    </cfRule>
    <cfRule type="cellIs" dxfId="399" priority="4" operator="greaterThan">
      <formula>0</formula>
    </cfRule>
    <cfRule type="cellIs" dxfId="398" priority="3" operator="lessThan">
      <formula>0</formula>
    </cfRule>
  </conditionalFormatting>
  <conditionalFormatting sqref="O66:O104">
    <cfRule type="iconSet" priority="1">
      <iconSet iconSet="5Rating">
        <cfvo type="percent" val="0"/>
        <cfvo type="percent" val="20"/>
        <cfvo type="percent" val="40"/>
        <cfvo type="percent" val="60"/>
        <cfvo type="percent" val="80"/>
      </iconSe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x14:cfRule type="iconSet" priority="2" id="{39D7E6BD-238E-4FB6-BC1C-AAFFF660862B}">
            <x14:iconSet iconSet="5Boxes">
              <x14:cfvo type="percent">
                <xm:f>0</xm:f>
              </x14:cfvo>
              <x14:cfvo type="percent">
                <xm:f>20</xm:f>
              </x14:cfvo>
              <x14:cfvo type="percent">
                <xm:f>40</xm:f>
              </x14:cfvo>
              <x14:cfvo type="percent">
                <xm:f>60</xm:f>
              </x14:cfvo>
              <x14:cfvo type="percent">
                <xm:f>80</xm:f>
              </x14:cfvo>
            </x14:iconSet>
          </x14:cfRule>
          <xm:sqref>M66:M104</xm:sqref>
        </x14:conditionalFormatting>
      </x14:conditionalFormattings>
    </ex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A4CAC-B749-44EB-B663-3622A4B24AE8}">
  <dimension ref="A1:U19"/>
  <sheetViews>
    <sheetView workbookViewId="0">
      <selection activeCell="A2" sqref="A2:V19"/>
    </sheetView>
  </sheetViews>
  <sheetFormatPr defaultRowHeight="15" x14ac:dyDescent="0.25"/>
  <cols>
    <col min="1" max="1" width="40.7109375" bestFit="1" customWidth="1"/>
    <col min="2" max="2" width="12.85546875" bestFit="1" customWidth="1"/>
    <col min="3" max="3" width="10.42578125" bestFit="1" customWidth="1"/>
    <col min="4" max="14" width="8" bestFit="1" customWidth="1"/>
    <col min="15" max="15" width="12.7109375" bestFit="1" customWidth="1"/>
    <col min="16" max="16" width="23.140625" bestFit="1" customWidth="1"/>
  </cols>
  <sheetData>
    <row r="1" spans="1:21" x14ac:dyDescent="0.25">
      <c r="A1" t="s">
        <v>0</v>
      </c>
      <c r="B1" t="s">
        <v>1</v>
      </c>
      <c r="C1" t="s">
        <v>2</v>
      </c>
      <c r="D1" s="7">
        <v>44927</v>
      </c>
      <c r="E1" s="7">
        <v>44958</v>
      </c>
      <c r="F1" s="7">
        <v>44986</v>
      </c>
      <c r="G1" s="7">
        <v>45017</v>
      </c>
      <c r="H1" s="7">
        <v>45047</v>
      </c>
      <c r="I1" s="7">
        <v>45078</v>
      </c>
      <c r="J1" s="7">
        <v>45108</v>
      </c>
      <c r="K1" s="7">
        <v>45139</v>
      </c>
      <c r="L1" s="7">
        <v>45170</v>
      </c>
      <c r="M1" s="7">
        <v>45200</v>
      </c>
      <c r="N1" s="7">
        <v>45231</v>
      </c>
      <c r="O1" s="7">
        <v>45261</v>
      </c>
      <c r="P1" t="s">
        <v>3</v>
      </c>
      <c r="Q1" t="s">
        <v>4</v>
      </c>
      <c r="R1" t="s">
        <v>6</v>
      </c>
      <c r="S1" t="s">
        <v>5</v>
      </c>
      <c r="T1" t="s">
        <v>7</v>
      </c>
      <c r="U1" t="s">
        <v>8</v>
      </c>
    </row>
    <row r="2" spans="1:21" x14ac:dyDescent="0.25">
      <c r="A2" t="s">
        <v>87</v>
      </c>
      <c r="B2" t="s">
        <v>88</v>
      </c>
      <c r="C2" t="s">
        <v>9</v>
      </c>
      <c r="D2">
        <v>70000</v>
      </c>
      <c r="E2">
        <v>120000</v>
      </c>
      <c r="F2">
        <v>125000</v>
      </c>
      <c r="G2">
        <v>95000</v>
      </c>
      <c r="H2">
        <v>130000</v>
      </c>
      <c r="I2">
        <v>135000</v>
      </c>
      <c r="J2">
        <v>140000</v>
      </c>
      <c r="K2">
        <v>135000</v>
      </c>
      <c r="L2">
        <v>145000</v>
      </c>
      <c r="M2">
        <v>135000</v>
      </c>
      <c r="N2">
        <v>150000</v>
      </c>
      <c r="O2">
        <v>155000</v>
      </c>
      <c r="P2">
        <v>1480000</v>
      </c>
      <c r="Q2">
        <v>123333.33</v>
      </c>
      <c r="R2">
        <v>155000</v>
      </c>
      <c r="S2">
        <v>70000</v>
      </c>
      <c r="T2">
        <v>0.05</v>
      </c>
      <c r="U2" t="s">
        <v>24</v>
      </c>
    </row>
    <row r="3" spans="1:21" x14ac:dyDescent="0.25">
      <c r="A3" t="s">
        <v>89</v>
      </c>
      <c r="B3" t="s">
        <v>90</v>
      </c>
      <c r="C3" t="s">
        <v>57</v>
      </c>
      <c r="D3">
        <v>6500</v>
      </c>
      <c r="E3">
        <v>10000</v>
      </c>
      <c r="F3">
        <v>10300</v>
      </c>
      <c r="G3">
        <v>8200</v>
      </c>
      <c r="H3">
        <v>10500</v>
      </c>
      <c r="I3">
        <v>10800</v>
      </c>
      <c r="J3">
        <v>11100</v>
      </c>
      <c r="K3">
        <v>10700</v>
      </c>
      <c r="L3">
        <v>11300</v>
      </c>
      <c r="M3">
        <v>10900</v>
      </c>
      <c r="N3">
        <v>11500</v>
      </c>
      <c r="O3">
        <v>11800</v>
      </c>
      <c r="P3">
        <v>116600</v>
      </c>
      <c r="Q3">
        <v>9716.67</v>
      </c>
      <c r="R3">
        <v>11800</v>
      </c>
      <c r="S3">
        <v>6500</v>
      </c>
      <c r="T3">
        <v>-0.03</v>
      </c>
      <c r="U3" t="s">
        <v>12</v>
      </c>
    </row>
    <row r="4" spans="1:21" x14ac:dyDescent="0.25">
      <c r="A4" t="s">
        <v>91</v>
      </c>
      <c r="B4" t="s">
        <v>92</v>
      </c>
      <c r="C4" t="s">
        <v>54</v>
      </c>
      <c r="D4">
        <v>2100</v>
      </c>
      <c r="E4">
        <v>3100</v>
      </c>
      <c r="F4">
        <v>3200</v>
      </c>
      <c r="G4">
        <v>2500</v>
      </c>
      <c r="H4">
        <v>3300</v>
      </c>
      <c r="I4">
        <v>3400</v>
      </c>
      <c r="J4">
        <v>3600</v>
      </c>
      <c r="K4">
        <v>3500</v>
      </c>
      <c r="L4">
        <v>3700</v>
      </c>
      <c r="M4">
        <v>3600</v>
      </c>
      <c r="N4">
        <v>3800</v>
      </c>
      <c r="O4">
        <v>3900</v>
      </c>
      <c r="P4">
        <v>39700</v>
      </c>
      <c r="Q4">
        <v>3308.33</v>
      </c>
      <c r="R4">
        <v>3900</v>
      </c>
      <c r="S4">
        <v>2100</v>
      </c>
      <c r="T4">
        <v>0.08</v>
      </c>
      <c r="U4" t="s">
        <v>24</v>
      </c>
    </row>
    <row r="5" spans="1:21" x14ac:dyDescent="0.25">
      <c r="A5" t="s">
        <v>93</v>
      </c>
      <c r="B5" t="s">
        <v>94</v>
      </c>
      <c r="C5" t="s">
        <v>11</v>
      </c>
      <c r="D5">
        <v>420000</v>
      </c>
      <c r="E5">
        <v>700000</v>
      </c>
      <c r="F5">
        <v>730000</v>
      </c>
      <c r="G5">
        <v>550000</v>
      </c>
      <c r="H5">
        <v>750000</v>
      </c>
      <c r="I5">
        <v>770000</v>
      </c>
      <c r="J5">
        <v>800000</v>
      </c>
      <c r="K5">
        <v>780000</v>
      </c>
      <c r="L5">
        <v>820000</v>
      </c>
      <c r="M5">
        <v>800000</v>
      </c>
      <c r="N5">
        <v>850000</v>
      </c>
      <c r="O5">
        <v>870000</v>
      </c>
      <c r="P5">
        <v>8040000</v>
      </c>
      <c r="Q5">
        <v>670000</v>
      </c>
      <c r="R5">
        <v>870000</v>
      </c>
      <c r="S5">
        <v>420000</v>
      </c>
      <c r="T5">
        <v>0.02</v>
      </c>
      <c r="U5" t="s">
        <v>24</v>
      </c>
    </row>
    <row r="6" spans="1:21" x14ac:dyDescent="0.25">
      <c r="A6" t="s">
        <v>95</v>
      </c>
      <c r="B6" t="s">
        <v>96</v>
      </c>
      <c r="C6" t="s">
        <v>51</v>
      </c>
      <c r="D6">
        <v>230000</v>
      </c>
      <c r="E6">
        <v>380000</v>
      </c>
      <c r="F6">
        <v>400000</v>
      </c>
      <c r="G6">
        <v>300000</v>
      </c>
      <c r="H6">
        <v>420000</v>
      </c>
      <c r="I6">
        <v>430000</v>
      </c>
      <c r="J6">
        <v>450000</v>
      </c>
      <c r="K6">
        <v>440000</v>
      </c>
      <c r="L6">
        <v>460000</v>
      </c>
      <c r="M6">
        <v>450000</v>
      </c>
      <c r="N6">
        <v>470000</v>
      </c>
      <c r="O6">
        <v>480000</v>
      </c>
      <c r="P6">
        <v>4810000</v>
      </c>
      <c r="Q6">
        <v>400833.33</v>
      </c>
      <c r="R6">
        <v>480000</v>
      </c>
      <c r="S6">
        <v>230000</v>
      </c>
      <c r="T6">
        <v>-0.01</v>
      </c>
      <c r="U6" t="s">
        <v>12</v>
      </c>
    </row>
    <row r="7" spans="1:21" x14ac:dyDescent="0.25">
      <c r="A7" t="s">
        <v>97</v>
      </c>
      <c r="B7" t="s">
        <v>98</v>
      </c>
      <c r="C7" t="s">
        <v>75</v>
      </c>
      <c r="D7">
        <v>10000</v>
      </c>
      <c r="E7">
        <v>15000</v>
      </c>
      <c r="F7">
        <v>16000</v>
      </c>
      <c r="G7">
        <v>13000</v>
      </c>
      <c r="H7">
        <v>17000</v>
      </c>
      <c r="I7">
        <v>17500</v>
      </c>
      <c r="J7">
        <v>18500</v>
      </c>
      <c r="K7">
        <v>18000</v>
      </c>
      <c r="L7">
        <v>19000</v>
      </c>
      <c r="M7">
        <v>18500</v>
      </c>
      <c r="N7">
        <v>19500</v>
      </c>
      <c r="O7">
        <v>20000</v>
      </c>
      <c r="P7">
        <v>182500</v>
      </c>
      <c r="Q7">
        <v>15208.33</v>
      </c>
      <c r="R7">
        <v>20000</v>
      </c>
      <c r="S7">
        <v>10000</v>
      </c>
      <c r="T7">
        <v>0.06</v>
      </c>
      <c r="U7" t="s">
        <v>24</v>
      </c>
    </row>
    <row r="8" spans="1:21" x14ac:dyDescent="0.25">
      <c r="A8" t="s">
        <v>99</v>
      </c>
      <c r="B8" t="s">
        <v>100</v>
      </c>
      <c r="C8" t="s">
        <v>60</v>
      </c>
      <c r="D8">
        <v>55000</v>
      </c>
      <c r="E8">
        <v>85000</v>
      </c>
      <c r="F8">
        <v>88000</v>
      </c>
      <c r="G8">
        <v>70000</v>
      </c>
      <c r="H8">
        <v>90000</v>
      </c>
      <c r="I8">
        <v>93000</v>
      </c>
      <c r="J8">
        <v>96000</v>
      </c>
      <c r="K8">
        <v>94000</v>
      </c>
      <c r="L8">
        <v>98000</v>
      </c>
      <c r="M8">
        <v>96000</v>
      </c>
      <c r="N8">
        <v>101000</v>
      </c>
      <c r="O8">
        <v>103000</v>
      </c>
      <c r="P8">
        <v>989000</v>
      </c>
      <c r="Q8">
        <v>82416.67</v>
      </c>
      <c r="R8">
        <v>103000</v>
      </c>
      <c r="S8">
        <v>55000</v>
      </c>
      <c r="T8">
        <v>-0.03</v>
      </c>
      <c r="U8" t="s">
        <v>12</v>
      </c>
    </row>
    <row r="9" spans="1:21" x14ac:dyDescent="0.25">
      <c r="A9" t="s">
        <v>101</v>
      </c>
      <c r="B9" t="s">
        <v>102</v>
      </c>
      <c r="C9" t="s">
        <v>9</v>
      </c>
      <c r="D9">
        <v>850000</v>
      </c>
      <c r="E9">
        <v>1200000</v>
      </c>
      <c r="F9">
        <v>1250000</v>
      </c>
      <c r="G9">
        <v>1000000</v>
      </c>
      <c r="H9">
        <v>1300000</v>
      </c>
      <c r="I9">
        <v>1350000</v>
      </c>
      <c r="J9">
        <v>1400000</v>
      </c>
      <c r="K9">
        <v>1350000</v>
      </c>
      <c r="L9">
        <v>1450000</v>
      </c>
      <c r="M9">
        <v>1350000</v>
      </c>
      <c r="N9">
        <v>1500000</v>
      </c>
      <c r="O9">
        <v>1550000</v>
      </c>
      <c r="P9">
        <v>15300000</v>
      </c>
      <c r="Q9">
        <v>1275000</v>
      </c>
      <c r="R9">
        <v>1550000</v>
      </c>
      <c r="S9">
        <v>850000</v>
      </c>
      <c r="T9">
        <v>0.03</v>
      </c>
      <c r="U9" t="s">
        <v>24</v>
      </c>
    </row>
    <row r="10" spans="1:21" x14ac:dyDescent="0.25">
      <c r="A10" t="s">
        <v>103</v>
      </c>
      <c r="B10" t="s">
        <v>104</v>
      </c>
      <c r="C10" t="s">
        <v>105</v>
      </c>
      <c r="D10">
        <v>400000</v>
      </c>
      <c r="E10">
        <v>600000</v>
      </c>
      <c r="F10">
        <v>620000</v>
      </c>
      <c r="G10">
        <v>480000</v>
      </c>
      <c r="H10">
        <v>640000</v>
      </c>
      <c r="I10">
        <v>660000</v>
      </c>
      <c r="J10">
        <v>680000</v>
      </c>
      <c r="K10">
        <v>660000</v>
      </c>
      <c r="L10">
        <v>700000</v>
      </c>
      <c r="M10">
        <v>680000</v>
      </c>
      <c r="N10">
        <v>720000</v>
      </c>
      <c r="O10">
        <v>740000</v>
      </c>
      <c r="P10">
        <v>7200000</v>
      </c>
      <c r="Q10">
        <v>600000</v>
      </c>
      <c r="R10">
        <v>740000</v>
      </c>
      <c r="S10">
        <v>400000</v>
      </c>
      <c r="T10">
        <v>-0.02</v>
      </c>
      <c r="U10" t="s">
        <v>12</v>
      </c>
    </row>
    <row r="11" spans="1:21" x14ac:dyDescent="0.25">
      <c r="A11" t="s">
        <v>106</v>
      </c>
      <c r="B11" t="s">
        <v>107</v>
      </c>
      <c r="C11" t="s">
        <v>11</v>
      </c>
      <c r="D11">
        <v>190000</v>
      </c>
      <c r="E11">
        <v>300000</v>
      </c>
      <c r="F11">
        <v>310000</v>
      </c>
      <c r="G11">
        <v>240000</v>
      </c>
      <c r="H11">
        <v>320000</v>
      </c>
      <c r="I11">
        <v>330000</v>
      </c>
      <c r="J11">
        <v>340000</v>
      </c>
      <c r="K11">
        <v>330000</v>
      </c>
      <c r="L11">
        <v>350000</v>
      </c>
      <c r="M11">
        <v>340000</v>
      </c>
      <c r="N11">
        <v>360000</v>
      </c>
      <c r="O11">
        <v>370000</v>
      </c>
      <c r="P11">
        <v>3580000</v>
      </c>
      <c r="Q11">
        <v>298333.33</v>
      </c>
      <c r="R11">
        <v>370000</v>
      </c>
      <c r="S11">
        <v>190000</v>
      </c>
      <c r="T11">
        <v>0.01</v>
      </c>
      <c r="U11" t="s">
        <v>24</v>
      </c>
    </row>
    <row r="12" spans="1:21" x14ac:dyDescent="0.25">
      <c r="A12" t="s">
        <v>108</v>
      </c>
      <c r="B12" t="s">
        <v>109</v>
      </c>
      <c r="C12" t="s">
        <v>75</v>
      </c>
      <c r="D12">
        <v>30000</v>
      </c>
      <c r="E12">
        <v>45000</v>
      </c>
      <c r="F12">
        <v>47000</v>
      </c>
      <c r="G12">
        <v>37000</v>
      </c>
      <c r="H12">
        <v>49000</v>
      </c>
      <c r="I12">
        <v>51000</v>
      </c>
      <c r="J12">
        <v>53000</v>
      </c>
      <c r="K12">
        <v>52000</v>
      </c>
      <c r="L12">
        <v>55000</v>
      </c>
      <c r="M12">
        <v>54000</v>
      </c>
      <c r="N12">
        <v>57000</v>
      </c>
      <c r="O12">
        <v>59000</v>
      </c>
      <c r="P12">
        <v>582000</v>
      </c>
      <c r="Q12">
        <v>48500</v>
      </c>
      <c r="R12">
        <v>59000</v>
      </c>
      <c r="S12">
        <v>30000</v>
      </c>
      <c r="T12">
        <v>-0.05</v>
      </c>
      <c r="U12" t="s">
        <v>12</v>
      </c>
    </row>
    <row r="13" spans="1:21" x14ac:dyDescent="0.25">
      <c r="A13" t="s">
        <v>110</v>
      </c>
      <c r="B13" t="s">
        <v>111</v>
      </c>
      <c r="C13" t="s">
        <v>112</v>
      </c>
      <c r="D13">
        <v>65000</v>
      </c>
      <c r="E13">
        <v>95000</v>
      </c>
      <c r="F13">
        <v>98000</v>
      </c>
      <c r="G13">
        <v>80000</v>
      </c>
      <c r="H13">
        <v>100000</v>
      </c>
      <c r="I13">
        <v>103000</v>
      </c>
      <c r="J13">
        <v>106000</v>
      </c>
      <c r="K13">
        <v>104000</v>
      </c>
      <c r="L13">
        <v>108000</v>
      </c>
      <c r="M13">
        <v>106000</v>
      </c>
      <c r="N13">
        <v>111000</v>
      </c>
      <c r="O13">
        <v>113000</v>
      </c>
      <c r="P13">
        <v>1099000</v>
      </c>
      <c r="Q13">
        <v>91583.33</v>
      </c>
      <c r="R13">
        <v>113000</v>
      </c>
      <c r="S13">
        <v>65000</v>
      </c>
      <c r="T13">
        <v>0.04</v>
      </c>
      <c r="U13" t="s">
        <v>24</v>
      </c>
    </row>
    <row r="14" spans="1:21" x14ac:dyDescent="0.25">
      <c r="A14" t="s">
        <v>113</v>
      </c>
      <c r="B14" t="s">
        <v>114</v>
      </c>
      <c r="C14" t="s">
        <v>57</v>
      </c>
      <c r="D14">
        <v>10000</v>
      </c>
      <c r="E14">
        <v>15000</v>
      </c>
      <c r="F14">
        <v>15500</v>
      </c>
      <c r="G14">
        <v>12000</v>
      </c>
      <c r="H14">
        <v>16000</v>
      </c>
      <c r="I14">
        <v>16500</v>
      </c>
      <c r="J14">
        <v>17000</v>
      </c>
      <c r="K14">
        <v>16500</v>
      </c>
      <c r="L14">
        <v>17500</v>
      </c>
      <c r="M14">
        <v>17000</v>
      </c>
      <c r="N14">
        <v>18000</v>
      </c>
      <c r="O14">
        <v>18500</v>
      </c>
      <c r="P14">
        <v>180000</v>
      </c>
      <c r="Q14">
        <v>15000</v>
      </c>
      <c r="R14">
        <v>18500</v>
      </c>
      <c r="S14">
        <v>10000</v>
      </c>
      <c r="T14">
        <v>-0.02</v>
      </c>
      <c r="U14" t="s">
        <v>12</v>
      </c>
    </row>
    <row r="15" spans="1:21" x14ac:dyDescent="0.25">
      <c r="A15" t="s">
        <v>115</v>
      </c>
      <c r="B15" t="s">
        <v>116</v>
      </c>
      <c r="C15" t="s">
        <v>66</v>
      </c>
      <c r="D15">
        <v>2500</v>
      </c>
      <c r="E15">
        <v>3800</v>
      </c>
      <c r="F15">
        <v>3900</v>
      </c>
      <c r="G15">
        <v>3200</v>
      </c>
      <c r="H15">
        <v>4000</v>
      </c>
      <c r="I15">
        <v>4100</v>
      </c>
      <c r="J15">
        <v>4200</v>
      </c>
      <c r="K15">
        <v>4100</v>
      </c>
      <c r="L15">
        <v>4300</v>
      </c>
      <c r="M15">
        <v>4200</v>
      </c>
      <c r="N15">
        <v>4400</v>
      </c>
      <c r="O15">
        <v>4500</v>
      </c>
      <c r="P15">
        <v>46200</v>
      </c>
      <c r="Q15">
        <v>3850</v>
      </c>
      <c r="R15">
        <v>4500</v>
      </c>
      <c r="S15">
        <v>2500</v>
      </c>
      <c r="T15">
        <v>0.06</v>
      </c>
      <c r="U15" t="s">
        <v>24</v>
      </c>
    </row>
    <row r="16" spans="1:21" x14ac:dyDescent="0.25">
      <c r="A16" t="s">
        <v>117</v>
      </c>
      <c r="B16" t="s">
        <v>118</v>
      </c>
      <c r="C16" t="s">
        <v>9</v>
      </c>
      <c r="D16">
        <v>800</v>
      </c>
      <c r="E16">
        <v>1200</v>
      </c>
      <c r="F16">
        <v>1250</v>
      </c>
      <c r="G16">
        <v>750</v>
      </c>
      <c r="H16">
        <v>1300</v>
      </c>
      <c r="I16">
        <v>1350</v>
      </c>
      <c r="J16">
        <v>1400</v>
      </c>
      <c r="K16">
        <v>1350</v>
      </c>
      <c r="L16">
        <v>1450</v>
      </c>
      <c r="M16">
        <v>1350</v>
      </c>
      <c r="N16">
        <v>1500</v>
      </c>
      <c r="O16">
        <v>1550</v>
      </c>
      <c r="P16">
        <v>14750</v>
      </c>
      <c r="Q16">
        <v>1229.17</v>
      </c>
      <c r="R16">
        <v>1550</v>
      </c>
      <c r="S16">
        <v>800</v>
      </c>
      <c r="T16">
        <v>-0.01</v>
      </c>
      <c r="U16" t="s">
        <v>12</v>
      </c>
    </row>
    <row r="17" spans="1:21" x14ac:dyDescent="0.25">
      <c r="A17" t="s">
        <v>119</v>
      </c>
      <c r="B17" t="s">
        <v>120</v>
      </c>
      <c r="C17" t="s">
        <v>60</v>
      </c>
      <c r="D17">
        <v>50000</v>
      </c>
      <c r="E17">
        <v>75000</v>
      </c>
      <c r="F17">
        <v>78000</v>
      </c>
      <c r="G17">
        <v>63000</v>
      </c>
      <c r="H17">
        <v>80000</v>
      </c>
      <c r="I17">
        <v>83000</v>
      </c>
      <c r="J17">
        <v>86000</v>
      </c>
      <c r="K17">
        <v>84000</v>
      </c>
      <c r="L17">
        <v>88000</v>
      </c>
      <c r="M17">
        <v>86000</v>
      </c>
      <c r="N17">
        <v>91000</v>
      </c>
      <c r="O17">
        <v>93000</v>
      </c>
      <c r="P17">
        <v>874000</v>
      </c>
      <c r="Q17">
        <v>72833.33</v>
      </c>
      <c r="R17">
        <v>93000</v>
      </c>
      <c r="S17">
        <v>50000</v>
      </c>
      <c r="T17">
        <v>0.03</v>
      </c>
      <c r="U17" t="s">
        <v>24</v>
      </c>
    </row>
    <row r="18" spans="1:21" x14ac:dyDescent="0.25">
      <c r="A18" t="s">
        <v>121</v>
      </c>
      <c r="B18" t="s">
        <v>122</v>
      </c>
      <c r="C18" t="s">
        <v>57</v>
      </c>
      <c r="D18">
        <v>2400</v>
      </c>
      <c r="E18">
        <v>3400</v>
      </c>
      <c r="F18">
        <v>3500</v>
      </c>
      <c r="G18">
        <v>2800</v>
      </c>
      <c r="H18">
        <v>3600</v>
      </c>
      <c r="I18">
        <v>3700</v>
      </c>
      <c r="J18">
        <v>3800</v>
      </c>
      <c r="K18">
        <v>3700</v>
      </c>
      <c r="L18">
        <v>3900</v>
      </c>
      <c r="M18">
        <v>3800</v>
      </c>
      <c r="N18">
        <v>4000</v>
      </c>
      <c r="O18">
        <v>4100</v>
      </c>
      <c r="P18">
        <v>41200</v>
      </c>
      <c r="Q18">
        <v>3433.33</v>
      </c>
      <c r="R18">
        <v>4100</v>
      </c>
      <c r="S18">
        <v>2400</v>
      </c>
      <c r="T18">
        <v>-0.04</v>
      </c>
      <c r="U18" t="s">
        <v>12</v>
      </c>
    </row>
    <row r="19" spans="1:21" x14ac:dyDescent="0.25">
      <c r="A19" t="s">
        <v>123</v>
      </c>
      <c r="B19" t="s">
        <v>26</v>
      </c>
      <c r="C19" t="s">
        <v>10</v>
      </c>
      <c r="D19">
        <v>550000</v>
      </c>
      <c r="E19">
        <v>850000</v>
      </c>
      <c r="F19">
        <v>900000</v>
      </c>
      <c r="G19">
        <v>700000</v>
      </c>
      <c r="H19">
        <v>950000</v>
      </c>
      <c r="I19">
        <v>1000000</v>
      </c>
      <c r="J19">
        <v>1050000</v>
      </c>
      <c r="K19">
        <v>1000000</v>
      </c>
      <c r="L19">
        <v>1100000</v>
      </c>
      <c r="M19">
        <v>1000000</v>
      </c>
      <c r="N19">
        <v>1150000</v>
      </c>
      <c r="O19">
        <v>1200000</v>
      </c>
      <c r="P19">
        <v>11000000</v>
      </c>
      <c r="Q19">
        <v>916666.67</v>
      </c>
      <c r="R19">
        <v>1200000</v>
      </c>
      <c r="S19">
        <v>550000</v>
      </c>
      <c r="T19">
        <v>0.02</v>
      </c>
      <c r="U19"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Main Raw Data</vt:lpstr>
      <vt:lpstr>Dashboard</vt:lpstr>
      <vt:lpstr>New 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Ioannis Pitsillides</dc:creator>
  <cp:lastModifiedBy>AFIQ IJLAL IKHTIARI SIGARRA</cp:lastModifiedBy>
  <dcterms:created xsi:type="dcterms:W3CDTF">2022-01-23T11:02:10Z</dcterms:created>
  <dcterms:modified xsi:type="dcterms:W3CDTF">2025-04-27T09:30:06Z</dcterms:modified>
</cp:coreProperties>
</file>