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SI\Downloads\"/>
    </mc:Choice>
  </mc:AlternateContent>
  <xr:revisionPtr revIDLastSave="0" documentId="13_ncr:1_{870B1162-1A92-4DF0-A62E-6F33B84AB9EE}" xr6:coauthVersionLast="47" xr6:coauthVersionMax="47" xr10:uidLastSave="{00000000-0000-0000-0000-000000000000}"/>
  <bookViews>
    <workbookView xWindow="-108" yWindow="-108" windowWidth="23256" windowHeight="12576" firstSheet="4" activeTab="10" xr2:uid="{47981922-77C5-4EC3-A76E-98D6CE997DC2}"/>
  </bookViews>
  <sheets>
    <sheet name="Max-Min" sheetId="9" r:id="rId1"/>
    <sheet name="IF-IFS" sheetId="8" r:id="rId2"/>
    <sheet name="Len" sheetId="2" r:id="rId3"/>
    <sheet name="LeftRight" sheetId="4" r:id="rId4"/>
    <sheet name="DateToText" sheetId="3" r:id="rId5"/>
    <sheet name="TRIM" sheetId="6" r:id="rId6"/>
    <sheet name="Concatenate" sheetId="1" r:id="rId7"/>
    <sheet name="Substitute" sheetId="7" r:id="rId8"/>
    <sheet name="SUM-SumIF" sheetId="12" r:id="rId9"/>
    <sheet name="Count-CountIF" sheetId="5" r:id="rId10"/>
    <sheet name="Days-NetworkDays"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3" l="1"/>
  <c r="K4" i="13"/>
  <c r="K5" i="13"/>
  <c r="K6" i="13"/>
  <c r="K7" i="13"/>
  <c r="K8" i="13"/>
  <c r="K9" i="13"/>
  <c r="K10" i="13"/>
  <c r="K2" i="13"/>
  <c r="J3" i="13"/>
  <c r="J4" i="13"/>
  <c r="J5" i="13"/>
  <c r="J6" i="13"/>
  <c r="J7" i="13"/>
  <c r="J8" i="13"/>
  <c r="J9" i="13"/>
  <c r="J10" i="13"/>
  <c r="J2" i="13"/>
  <c r="L2" i="5"/>
  <c r="K2" i="5"/>
  <c r="J2" i="5"/>
  <c r="L2" i="12"/>
  <c r="K2" i="12"/>
  <c r="J2" i="12"/>
  <c r="K2" i="7" a="1"/>
  <c r="K2" i="7" s="1"/>
  <c r="J2" i="7" a="1"/>
  <c r="J2" i="7" s="1"/>
  <c r="L2" i="7" a="1"/>
  <c r="L2" i="7" s="1"/>
  <c r="J2" i="1" a="1"/>
  <c r="J2" i="1" s="1"/>
  <c r="J2" i="6" a="1"/>
  <c r="J2" i="6" s="1"/>
  <c r="J2" i="3" a="1"/>
  <c r="J2" i="3" s="1"/>
  <c r="M2" i="4" a="1"/>
  <c r="M2" i="4" s="1"/>
  <c r="L2" i="4" a="1"/>
  <c r="L2" i="4" s="1"/>
  <c r="K2" i="4" a="1"/>
  <c r="K2" i="4" s="1"/>
  <c r="J3" i="2"/>
  <c r="J4" i="2"/>
  <c r="J5" i="2"/>
  <c r="J6" i="2"/>
  <c r="J7" i="2"/>
  <c r="J8" i="2"/>
  <c r="J9" i="2"/>
  <c r="J10" i="2"/>
  <c r="J2" i="2"/>
  <c r="K2" i="8" a="1"/>
  <c r="K2" i="8" s="1"/>
  <c r="J3" i="8"/>
  <c r="J4" i="8"/>
  <c r="J5" i="8"/>
  <c r="J6" i="8"/>
  <c r="J7" i="8"/>
  <c r="J8" i="8"/>
  <c r="J9" i="8"/>
  <c r="J10" i="8"/>
  <c r="J2" i="8"/>
  <c r="L5" i="9"/>
  <c r="L4" i="9"/>
  <c r="L3" i="9"/>
  <c r="L2" i="9"/>
  <c r="J5" i="9"/>
  <c r="J4" i="9"/>
  <c r="J3" i="9"/>
  <c r="J2" i="9"/>
  <c r="H11" i="1"/>
  <c r="H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J1" authorId="0" shapeId="0" xr:uid="{630732F0-E218-438D-938C-6D3D58AFF848}">
      <text>
        <r>
          <rPr>
            <b/>
            <sz val="9"/>
            <color indexed="81"/>
            <rFont val="Tahoma"/>
            <family val="2"/>
          </rPr>
          <t>Process:</t>
        </r>
        <r>
          <rPr>
            <sz val="9"/>
            <color indexed="81"/>
            <rFont val="Tahoma"/>
            <family val="2"/>
          </rPr>
          <t xml:space="preserve">
Created an age bracket for the Age column using IF formula</t>
        </r>
      </text>
    </comment>
    <comment ref="K1" authorId="0" shapeId="0" xr:uid="{3A636B40-5C8B-4743-A0E2-9148B1C224D0}">
      <text>
        <r>
          <rPr>
            <b/>
            <sz val="9"/>
            <color indexed="81"/>
            <rFont val="Tahoma"/>
            <family val="2"/>
          </rPr>
          <t>Process:</t>
        </r>
        <r>
          <rPr>
            <sz val="9"/>
            <color indexed="81"/>
            <rFont val="Tahoma"/>
            <family val="2"/>
          </rPr>
          <t xml:space="preserve">
Understanding the difference between IF and IFS formula, where in this case IFS is used to target one particular data among the dataset and set anything that we want to if the statement returns as True.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J1" authorId="0" shapeId="0" xr:uid="{DC6D27E4-2F46-4844-B595-469683EC777A}">
      <text>
        <r>
          <rPr>
            <b/>
            <sz val="9"/>
            <color indexed="81"/>
            <rFont val="Tahoma"/>
            <family val="2"/>
          </rPr>
          <t>Process:</t>
        </r>
        <r>
          <rPr>
            <sz val="9"/>
            <color indexed="81"/>
            <rFont val="Tahoma"/>
            <family val="2"/>
          </rPr>
          <t xml:space="preserve">
LEN formula is used to count the characters with in the text. This can be used to identify if a required field is met or not.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M1" authorId="0" shapeId="0" xr:uid="{1BF1BC70-3E0C-42B7-8CBC-B88E22E8C14F}">
      <text>
        <r>
          <rPr>
            <b/>
            <sz val="9"/>
            <color indexed="81"/>
            <rFont val="Tahoma"/>
            <family val="2"/>
          </rPr>
          <t>Process:</t>
        </r>
        <r>
          <rPr>
            <sz val="9"/>
            <color indexed="81"/>
            <rFont val="Tahoma"/>
            <family val="2"/>
          </rPr>
          <t xml:space="preserve">
In this case, we used RIGHT to get the year of the EndDate column, which we can use as another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J1" authorId="0" shapeId="0" xr:uid="{85AEF39C-DBC2-46B4-8B52-765959D0B738}">
      <text>
        <r>
          <rPr>
            <b/>
            <sz val="9"/>
            <color indexed="81"/>
            <rFont val="Tahoma"/>
            <family val="2"/>
          </rPr>
          <t>Process:</t>
        </r>
        <r>
          <rPr>
            <sz val="9"/>
            <color indexed="81"/>
            <rFont val="Tahoma"/>
            <family val="2"/>
          </rPr>
          <t xml:space="preserve">
As you can see from the LeftRight sheet, we were able to extract the year from the EndDate column because the data type of the said column was in Text, if we try to do it on a Date data type, it will not work. So we use this TEXT formlua to change the data type of the StartDate column with a format that we want.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J1" authorId="0" shapeId="0" xr:uid="{01485F7E-07D3-435A-B47D-1AF7C6B92895}">
      <text>
        <r>
          <rPr>
            <b/>
            <sz val="9"/>
            <color indexed="81"/>
            <rFont val="Tahoma"/>
            <family val="2"/>
          </rPr>
          <t>Process:</t>
        </r>
        <r>
          <rPr>
            <sz val="9"/>
            <color indexed="81"/>
            <rFont val="Tahoma"/>
            <family val="2"/>
          </rPr>
          <t xml:space="preserve">
Here we used the TRIM formula to remove the whitespaces along the characters thus making it more clean.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J1" authorId="0" shapeId="0" xr:uid="{7852DC88-1FE5-4509-8BAE-0EF5FF090004}">
      <text>
        <r>
          <rPr>
            <b/>
            <sz val="9"/>
            <color indexed="81"/>
            <rFont val="Tahoma"/>
            <family val="2"/>
          </rPr>
          <t>Process:</t>
        </r>
        <r>
          <rPr>
            <sz val="9"/>
            <color indexed="81"/>
            <rFont val="Tahoma"/>
            <family val="2"/>
          </rPr>
          <t xml:space="preserve">
CONCATENATE formula joins the texts that we want, like this where we joined the FirstName and LastName with " " in between to create a Full Name.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L1" authorId="0" shapeId="0" xr:uid="{3B398921-F8E5-4D5F-B913-2FC822D73DF0}">
      <text>
        <r>
          <rPr>
            <b/>
            <sz val="9"/>
            <color indexed="81"/>
            <rFont val="Tahoma"/>
            <charset val="1"/>
          </rPr>
          <t>Process:</t>
        </r>
        <r>
          <rPr>
            <sz val="9"/>
            <color indexed="81"/>
            <rFont val="Tahoma"/>
            <charset val="1"/>
          </rPr>
          <t xml:space="preserve">
Here, we used the SUBSTITUTE formula to change the format of the StartDate column with "-" instead of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L1" authorId="0" shapeId="0" xr:uid="{B0FA144C-F648-4493-AFB6-4A25B0E7EBFF}">
      <text>
        <r>
          <rPr>
            <b/>
            <sz val="9"/>
            <color indexed="81"/>
            <rFont val="Tahoma"/>
            <charset val="1"/>
          </rPr>
          <t>Process:</t>
        </r>
        <r>
          <rPr>
            <sz val="9"/>
            <color indexed="81"/>
            <rFont val="Tahoma"/>
            <charset val="1"/>
          </rPr>
          <t xml:space="preserve">
We used SUMIF/SUMIFS formula when we want to sum data with a certain criteria that we are targeting. For example, the SUMIFS return the sum of the salaries of those age greater than 30 and are Female.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L1" authorId="0" shapeId="0" xr:uid="{F64920F9-2285-4A75-A8E2-A0D20BDB93F8}">
      <text>
        <r>
          <rPr>
            <b/>
            <sz val="9"/>
            <color indexed="81"/>
            <rFont val="Tahoma"/>
            <charset val="1"/>
          </rPr>
          <t>Process:</t>
        </r>
        <r>
          <rPr>
            <sz val="9"/>
            <color indexed="81"/>
            <rFont val="Tahoma"/>
            <charset val="1"/>
          </rPr>
          <t xml:space="preserve">
COUNT formulas are usefull if we want to know the total count of something that we want. For example, we used the COUNT to know how many employees are there, COUNTIF to know how many employees are Male, and COUNTIFS to know how many employees have an age greater than 30 and are Female.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MSI</author>
  </authors>
  <commentList>
    <comment ref="K1" authorId="0" shapeId="0" xr:uid="{7DFF9629-97D1-46EE-A2EF-FE98E8157162}">
      <text>
        <r>
          <rPr>
            <b/>
            <sz val="9"/>
            <color indexed="81"/>
            <rFont val="Tahoma"/>
            <charset val="1"/>
          </rPr>
          <t>Process:</t>
        </r>
        <r>
          <rPr>
            <sz val="9"/>
            <color indexed="81"/>
            <rFont val="Tahoma"/>
            <charset val="1"/>
          </rPr>
          <t xml:space="preserve">
This formulas are great for counting the days between two dates where NETWORKDAYS differ as it only counts working days in which you can also specify certain dates to be holidays.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<sst xmlns="http://schemas.openxmlformats.org/spreadsheetml/2006/main" count="589" uniqueCount="94">
  <si>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</si>
  <si>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</si>
  <si>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</si>
  <si>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</si>
  <si>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</si>
  <si>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</si>
  <si>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</si>
  <si>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</si>
  <si>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</si>
  <si>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</si>
  <si>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</si>
  <si>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</si>
  <si>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</si>
  <si>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</si>
  <si>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</si>
  <si>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</si>
  <si>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</si>
  <si>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</si>
  <si>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</si>
  <si>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</si>
  <si>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</si>
  <si>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</si>
  <si>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</si>
  <si>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</si>
  <si>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</si>
  <si>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</si>
  <si>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</si>
  <si>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</si>
  <si>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</si>
  <si>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</si>
  <si>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</si>
  <si>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</si>
  <si>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</si>
  <si>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</si>
  <si>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</si>
  <si>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</si>
  <si>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</si>
  <si>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</si>
  <si>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</si>
  <si>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</si>
  <si>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</si>
  <si>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</si>
  <si>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</si>
  <si>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</si>
  <si>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</si>
  <si>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</si>
  <si>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</si>
  <si>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</si>
  <si>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</si>
  <si>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</si>
  <si>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</si>
  <si>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</si>
  <si>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</si>
  <si>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</si>
  <si>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</si>
  <si>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</si>
  <si>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</si>
  <si>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</si>
  <si>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</si>
  <si>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</si>
  <si>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</si>
  <si>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</si>
  <si>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</si>
  <si>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</si>
  <si>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</si>
  <si>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</si>
  <si>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</si>
  <si>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</si>
  <si>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TEXT(H2,"dd/mm/yyyy")</t>
  </si>
  <si>
    <t>with 1 instance</t>
  </si>
  <si>
    <t>with 2 instances</t>
  </si>
  <si>
    <t>with NO instances</t>
  </si>
  <si>
    <t>SUM</t>
  </si>
  <si>
    <t>SUMIF</t>
  </si>
  <si>
    <t>SUMIFS</t>
  </si>
  <si>
    <t>COUNT</t>
  </si>
  <si>
    <t>COUNTIF</t>
  </si>
  <si>
    <t>COUNTIFS</t>
  </si>
  <si>
    <t>Max</t>
  </si>
  <si>
    <t>Min</t>
  </si>
  <si>
    <t>IF</t>
  </si>
  <si>
    <t>IFS</t>
  </si>
  <si>
    <t>DAYS</t>
  </si>
  <si>
    <t>NETWORKDAYS</t>
  </si>
  <si>
    <t>Left</t>
  </si>
  <si>
    <t>Right</t>
  </si>
  <si>
    <t>Max StartDate</t>
  </si>
  <si>
    <t>Max EndDate</t>
  </si>
  <si>
    <t>Max Age</t>
  </si>
  <si>
    <t>Max Salary</t>
  </si>
  <si>
    <t>Min StartDate</t>
  </si>
  <si>
    <t>Min EndDate</t>
  </si>
  <si>
    <t>Min Age</t>
  </si>
  <si>
    <t>Min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</si>
</sst>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theme="9"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6">
    <xf numFmtId="0" fontId="0" fillId="0" borderId="0" xfId="0"/>
    <xf numFmtId="14" fontId="0" fillId="0" borderId="0" xfId="0" applyNumberFormat="1"/>
    <xf numFmtId="49" fontId="0" fillId="0" borderId="0" xfId="0" applyNumberFormat="1"/>
    <xf numFmtId="0" fontId="2" fillId="2" borderId="1" xfId="1" applyBorder="1"/>
    <xf numFmtId="14" fontId="2" fillId="2" borderId="1" xfId="1" applyNumberFormat="1" applyBorder="1"/>
    <xf numFmtId="0" fontId="0" fillId="0" borderId="0" xfId="0" applyAlignment="1">
      <alignment wrapText="1"/>
    </xf>
  </cellXfs>
  <cellStyles count="2">
    <cellStyle name="60% - Accent6" xfId="1" builtinId="5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0"/>
  </sheetPr>
  <dimension ref="A1:M10"/>
  <sheetViews>
    <sheetView workbookViewId="0">
      <selection activeCell="J1" sqref="J1"/>
    </sheetView>
  </sheetViews>
  <sheetFormatPr defaultColWidth="13.6640625" defaultRowHeight="14.4" x14ac:dyDescent="0.3"/>
  <cols>
    <col min="1" max="1" width="10.77734375" bestFit="1" customWidth="1"/>
    <col min="4" max="4" width="7.6640625" customWidth="1"/>
  </cols>
  <sheetData>
    <row r="1" spans="1:13" x14ac:dyDescent="0.3">
      <c r="A1" t="s">
        <v>20</v>
      </c>
      <c r="B1" t="s">
        <v>0</v>
      </c>
      <c r="C1" t="s">
        <v>1</v>
      </c>
      <c r="D1" t="s">
        <v>23</v>
      </c>
      <c r="E1" t="s">
        <v>24</v>
      </c>
      <c r="F1" t="s">
        <v>21</v>
      </c>
      <c r="G1" t="s">
        <v>22</v>
      </c>
      <c r="H1" t="s">
        <v>35</v>
      </c>
      <c r="I1" t="s">
        <v>36</v>
      </c>
      <c r="J1" s="3" t="s">
        <v>78</v>
      </c>
      <c r="K1" s="3"/>
      <c r="L1" s="3" t="s">
        <v>79</v>
      </c>
      <c r="M1" s="3"/>
    </row>
    <row r="2" spans="1:13" x14ac:dyDescent="0.3">
      <c r="A2">
        <v>1001</v>
      </c>
      <c r="B2" t="s">
        <v>2</v>
      </c>
      <c r="C2" t="s">
        <v>3</v>
      </c>
      <c r="D2">
        <v>30</v>
      </c>
      <c r="E2" t="s">
        <v>26</v>
      </c>
      <c r="F2" t="s">
        <v>25</v>
      </c>
      <c r="G2">
        <v>45000</v>
      </c>
      <c r="H2" s="1">
        <v>37197</v>
      </c>
      <c r="I2" s="1">
        <v>42253</v>
      </c>
      <c r="J2" s="4">
        <f>MAX(H2:H10)</f>
        <v>37933</v>
      </c>
      <c r="K2" s="4" t="s">
        <v>86</v>
      </c>
      <c r="L2" s="4">
        <f>MIN(H2:H10)</f>
        <v>35040</v>
      </c>
      <c r="M2" s="3" t="s">
        <v>90</v>
      </c>
    </row>
    <row r="3" spans="1:13" x14ac:dyDescent="0.3">
      <c r="A3">
        <v>1002</v>
      </c>
      <c r="B3" t="s">
        <v>4</v>
      </c>
      <c r="C3" t="s">
        <v>5</v>
      </c>
      <c r="D3">
        <v>30</v>
      </c>
      <c r="E3" t="s">
        <v>28</v>
      </c>
      <c r="F3" t="s">
        <v>27</v>
      </c>
      <c r="G3">
        <v>36000</v>
      </c>
      <c r="H3" s="1">
        <v>36436</v>
      </c>
      <c r="I3" s="1">
        <v>42287</v>
      </c>
      <c r="J3" s="4">
        <f>MAX(I2:I10)</f>
        <v>42986</v>
      </c>
      <c r="K3" s="3" t="s">
        <v>87</v>
      </c>
      <c r="L3" s="4">
        <f>MIN(I2:I10)</f>
        <v>40800</v>
      </c>
      <c r="M3" s="3" t="s">
        <v>91</v>
      </c>
    </row>
    <row r="4" spans="1:13" x14ac:dyDescent="0.3">
      <c r="A4">
        <v>1003</v>
      </c>
      <c r="B4" t="s">
        <v>6</v>
      </c>
      <c r="C4" t="s">
        <v>7</v>
      </c>
      <c r="D4">
        <v>29</v>
      </c>
      <c r="E4" t="s">
        <v>26</v>
      </c>
      <c r="F4" t="s">
        <v>25</v>
      </c>
      <c r="G4">
        <v>63000</v>
      </c>
      <c r="H4" s="1">
        <v>36711</v>
      </c>
      <c r="I4" s="1">
        <v>42986</v>
      </c>
      <c r="J4" s="3">
        <f>MAX(D2:D10)</f>
        <v>38</v>
      </c>
      <c r="K4" s="3" t="s">
        <v>88</v>
      </c>
      <c r="L4" s="3">
        <f>MIN(D2:D10)</f>
        <v>29</v>
      </c>
      <c r="M4" s="3" t="s">
        <v>92</v>
      </c>
    </row>
    <row r="5" spans="1:13" x14ac:dyDescent="0.3">
      <c r="A5">
        <v>1004</v>
      </c>
      <c r="B5" t="s">
        <v>13</v>
      </c>
      <c r="C5" t="s">
        <v>12</v>
      </c>
      <c r="D5">
        <v>31</v>
      </c>
      <c r="E5" t="s">
        <v>28</v>
      </c>
      <c r="F5" t="s">
        <v>29</v>
      </c>
      <c r="G5">
        <v>47000</v>
      </c>
      <c r="H5" s="1">
        <v>36530</v>
      </c>
      <c r="I5" s="1">
        <v>42341</v>
      </c>
      <c r="J5" s="3">
        <f>MAX(G2:G10)</f>
        <v>65000</v>
      </c>
      <c r="K5" s="3" t="s">
        <v>89</v>
      </c>
      <c r="L5" s="3">
        <f>MIN(G2:G10)</f>
        <v>36000</v>
      </c>
      <c r="M5" s="3" t="s">
        <v>93</v>
      </c>
    </row>
    <row r="6" spans="1:13" x14ac:dyDescent="0.3">
      <c r="A6">
        <v>1005</v>
      </c>
      <c r="B6" t="s">
        <v>14</v>
      </c>
      <c r="C6" t="s">
        <v>15</v>
      </c>
      <c r="D6">
        <v>32</v>
      </c>
      <c r="E6" t="s">
        <v>26</v>
      </c>
      <c r="F6" t="s">
        <v>30</v>
      </c>
      <c r="G6">
        <v>50000</v>
      </c>
      <c r="H6" s="1">
        <v>37017</v>
      </c>
      <c r="I6" s="1">
        <v>42977</v>
      </c>
    </row>
    <row r="7" spans="1:13" x14ac:dyDescent="0.3">
      <c r="A7">
        <v>1006</v>
      </c>
      <c r="B7" t="s">
        <v>8</v>
      </c>
      <c r="C7" t="s">
        <v>9</v>
      </c>
      <c r="D7">
        <v>35</v>
      </c>
      <c r="E7" t="s">
        <v>26</v>
      </c>
      <c r="F7" t="s">
        <v>31</v>
      </c>
      <c r="G7">
        <v>65000</v>
      </c>
      <c r="H7" s="1">
        <v>35040</v>
      </c>
      <c r="I7" s="1">
        <v>41528</v>
      </c>
    </row>
    <row r="8" spans="1:13" x14ac:dyDescent="0.3">
      <c r="A8">
        <v>1007</v>
      </c>
      <c r="B8" t="s">
        <v>33</v>
      </c>
      <c r="C8" t="s">
        <v>34</v>
      </c>
      <c r="D8">
        <v>32</v>
      </c>
      <c r="E8" t="s">
        <v>28</v>
      </c>
      <c r="F8" t="s">
        <v>32</v>
      </c>
      <c r="G8">
        <v>41000</v>
      </c>
      <c r="H8" s="1">
        <v>37933</v>
      </c>
      <c r="I8" s="1">
        <v>41551</v>
      </c>
    </row>
    <row r="9" spans="1:13" x14ac:dyDescent="0.3">
      <c r="A9">
        <v>1008</v>
      </c>
      <c r="B9" t="s">
        <v>16</v>
      </c>
      <c r="C9" t="s">
        <v>17</v>
      </c>
      <c r="D9">
        <v>38</v>
      </c>
      <c r="E9" t="s">
        <v>26</v>
      </c>
      <c r="F9" t="s">
        <v>25</v>
      </c>
      <c r="G9">
        <v>48000</v>
      </c>
      <c r="H9" s="1">
        <v>37416</v>
      </c>
      <c r="I9" s="1">
        <v>42116</v>
      </c>
    </row>
    <row r="10" spans="1:13" x14ac:dyDescent="0.3">
      <c r="A10">
        <v>1009</v>
      </c>
      <c r="B10" t="s">
        <v>10</v>
      </c>
      <c r="C10" t="s">
        <v>11</v>
      </c>
      <c r="D10">
        <v>31</v>
      </c>
      <c r="E10" t="s">
        <v>26</v>
      </c>
      <c r="F10" t="s">
        <v>29</v>
      </c>
      <c r="G10">
        <v>42000</v>
      </c>
      <c r="H10" s="1">
        <v>37843</v>
      </c>
      <c r="I10" s="1">
        <v>40800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0"/>
  </sheetPr>
  <dimension ref="A1:K10"/>
  <sheetViews>
    <sheetView workbookViewId="0">
      <selection activeCell="N7" sqref="N7"/>
    </sheetView>
  </sheetViews>
  <sheetFormatPr defaultColWidth="13.6640625" defaultRowHeight="14.4" x14ac:dyDescent="0.3"/>
  <cols>
    <col min="1" max="1" width="10.77734375" bestFit="1" customWidth="1"/>
    <col min="4" max="4" width="7.6640625" customWidth="1"/>
    <col min="11" max="11" width="18.88671875" customWidth="1"/>
  </cols>
  <sheetData>
    <row r="1" spans="1:11" x14ac:dyDescent="0.3">
      <c r="A1" t="s">
        <v>20</v>
      </c>
      <c r="B1" t="s">
        <v>0</v>
      </c>
      <c r="C1" t="s">
        <v>1</v>
      </c>
      <c r="D1" t="s">
        <v>23</v>
      </c>
      <c r="E1" t="s">
        <v>24</v>
      </c>
      <c r="F1" t="s">
        <v>21</v>
      </c>
      <c r="G1" t="s">
        <v>22</v>
      </c>
      <c r="H1" t="s">
        <v>35</v>
      </c>
      <c r="I1" t="s">
        <v>36</v>
      </c>
      <c r="J1" t="s">
        <v>80</v>
      </c>
      <c r="K1" t="s">
        <v>81</v>
      </c>
    </row>
    <row r="2" spans="1:11" x14ac:dyDescent="0.3">
      <c r="A2">
        <v>1001</v>
      </c>
      <c r="B2" t="s">
        <v>2</v>
      </c>
      <c r="C2" t="s">
        <v>3</v>
      </c>
      <c r="D2">
        <v>30</v>
      </c>
      <c r="E2" t="s">
        <v>26</v>
      </c>
      <c r="F2" t="s">
        <v>25</v>
      </c>
      <c r="G2">
        <v>45000</v>
      </c>
      <c r="H2" s="1">
        <v>37197</v>
      </c>
      <c r="I2" s="1">
        <v>42253</v>
      </c>
      <c r="J2" t="str">
        <f>IF(D2&gt;30, "Old","Young")</f>
        <v>Young</v>
      </c>
      <c r="K2" t="str" cm="1">
        <f t="array" ref="K2:K10">_xlfn.IFS(F2:F10 = "Salesman", "Sales",F2:F10 = "HR", "Fire Immediately", F2:F10 = "Regional Manager", "Give Christmas Bonus")</f>
        <v>Sales</v>
      </c>
    </row>
    <row r="3" spans="1:11" x14ac:dyDescent="0.3">
      <c r="A3">
        <v>1002</v>
      </c>
      <c r="B3" t="s">
        <v>4</v>
      </c>
      <c r="C3" t="s">
        <v>5</v>
      </c>
      <c r="D3">
        <v>30</v>
      </c>
      <c r="E3" t="s">
        <v>28</v>
      </c>
      <c r="F3" t="s">
        <v>27</v>
      </c>
      <c r="G3">
        <v>36000</v>
      </c>
      <c r="H3" s="1">
        <v>36436</v>
      </c>
      <c r="I3" s="1">
        <v>42287</v>
      </c>
      <c r="J3" t="str">
        <f t="shared" ref="J3:J10" si="0">IF(D3&gt;30, "Old","Young")</f>
        <v>Young</v>
      </c>
      <c r="K3" t="e">
        <v>#N/A</v>
      </c>
    </row>
    <row r="4" spans="1:11" x14ac:dyDescent="0.3">
      <c r="A4">
        <v>1003</v>
      </c>
      <c r="B4" t="s">
        <v>6</v>
      </c>
      <c r="C4" t="s">
        <v>7</v>
      </c>
      <c r="D4">
        <v>29</v>
      </c>
      <c r="E4" t="s">
        <v>26</v>
      </c>
      <c r="F4" t="s">
        <v>25</v>
      </c>
      <c r="G4">
        <v>63000</v>
      </c>
      <c r="H4" s="1">
        <v>36711</v>
      </c>
      <c r="I4" s="1">
        <v>42986</v>
      </c>
      <c r="J4" t="str">
        <f t="shared" si="0"/>
        <v>Young</v>
      </c>
      <c r="K4" t="str">
        <v>Sales</v>
      </c>
    </row>
    <row r="5" spans="1:11" x14ac:dyDescent="0.3">
      <c r="A5">
        <v>1004</v>
      </c>
      <c r="B5" t="s">
        <v>13</v>
      </c>
      <c r="C5" t="s">
        <v>12</v>
      </c>
      <c r="D5">
        <v>31</v>
      </c>
      <c r="E5" t="s">
        <v>28</v>
      </c>
      <c r="F5" t="s">
        <v>29</v>
      </c>
      <c r="G5">
        <v>47000</v>
      </c>
      <c r="H5" s="1">
        <v>36530</v>
      </c>
      <c r="I5" s="1">
        <v>42341</v>
      </c>
      <c r="J5" t="str">
        <f t="shared" si="0"/>
        <v>Old</v>
      </c>
      <c r="K5" t="e">
        <v>#N/A</v>
      </c>
    </row>
    <row r="6" spans="1:11" x14ac:dyDescent="0.3">
      <c r="A6">
        <v>1005</v>
      </c>
      <c r="B6" t="s">
        <v>14</v>
      </c>
      <c r="C6" t="s">
        <v>15</v>
      </c>
      <c r="D6">
        <v>32</v>
      </c>
      <c r="E6" t="s">
        <v>26</v>
      </c>
      <c r="F6" t="s">
        <v>30</v>
      </c>
      <c r="G6">
        <v>50000</v>
      </c>
      <c r="H6" s="1">
        <v>37017</v>
      </c>
      <c r="I6" s="1">
        <v>42977</v>
      </c>
      <c r="J6" t="str">
        <f t="shared" si="0"/>
        <v>Old</v>
      </c>
      <c r="K6" t="str">
        <v>Fire Immediately</v>
      </c>
    </row>
    <row r="7" spans="1:11" x14ac:dyDescent="0.3">
      <c r="A7">
        <v>1006</v>
      </c>
      <c r="B7" t="s">
        <v>8</v>
      </c>
      <c r="C7" t="s">
        <v>9</v>
      </c>
      <c r="D7">
        <v>35</v>
      </c>
      <c r="E7" t="s">
        <v>26</v>
      </c>
      <c r="F7" t="s">
        <v>31</v>
      </c>
      <c r="G7">
        <v>65000</v>
      </c>
      <c r="H7" s="1">
        <v>35040</v>
      </c>
      <c r="I7" s="1">
        <v>41528</v>
      </c>
      <c r="J7" t="str">
        <f t="shared" si="0"/>
        <v>Old</v>
      </c>
      <c r="K7" t="str">
        <v>Give Christmas Bonus</v>
      </c>
    </row>
    <row r="8" spans="1:11" x14ac:dyDescent="0.3">
      <c r="A8">
        <v>1007</v>
      </c>
      <c r="B8" t="s">
        <v>33</v>
      </c>
      <c r="C8" t="s">
        <v>34</v>
      </c>
      <c r="D8">
        <v>32</v>
      </c>
      <c r="E8" t="s">
        <v>28</v>
      </c>
      <c r="F8" t="s">
        <v>32</v>
      </c>
      <c r="G8">
        <v>41000</v>
      </c>
      <c r="H8" s="1">
        <v>37933</v>
      </c>
      <c r="I8" s="1">
        <v>41551</v>
      </c>
      <c r="J8" t="str">
        <f t="shared" si="0"/>
        <v>Old</v>
      </c>
      <c r="K8" t="e">
        <v>#N/A</v>
      </c>
    </row>
    <row r="9" spans="1:11" x14ac:dyDescent="0.3">
      <c r="A9">
        <v>1008</v>
      </c>
      <c r="B9" t="s">
        <v>16</v>
      </c>
      <c r="C9" t="s">
        <v>17</v>
      </c>
      <c r="D9">
        <v>38</v>
      </c>
      <c r="E9" t="s">
        <v>26</v>
      </c>
      <c r="F9" t="s">
        <v>25</v>
      </c>
      <c r="G9">
        <v>48000</v>
      </c>
      <c r="H9" s="1">
        <v>37416</v>
      </c>
      <c r="I9" s="1">
        <v>42116</v>
      </c>
      <c r="J9" t="str">
        <f t="shared" si="0"/>
        <v>Old</v>
      </c>
      <c r="K9" t="str">
        <v>Sales</v>
      </c>
    </row>
    <row r="10" spans="1:11" x14ac:dyDescent="0.3">
      <c r="A10">
        <v>1009</v>
      </c>
      <c r="B10" t="s">
        <v>10</v>
      </c>
      <c r="C10" t="s">
        <v>11</v>
      </c>
      <c r="D10">
        <v>31</v>
      </c>
      <c r="E10" t="s">
        <v>26</v>
      </c>
      <c r="F10" t="s">
        <v>29</v>
      </c>
      <c r="G10">
        <v>42000</v>
      </c>
      <c r="H10" s="1">
        <v>37843</v>
      </c>
      <c r="I10" s="1">
        <v>40800</v>
      </c>
      <c r="J10" t="str">
        <f t="shared" si="0"/>
        <v>Old</v>
      </c>
      <c r="K10" t="e">
        <v>#N/A</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0"/>
  </sheetPr>
  <dimension ref="A1:L13"/>
  <sheetViews>
    <sheetView workbookViewId="0">
      <selection activeCell="J1" sqref="J1"/>
    </sheetView>
  </sheetViews>
  <sheetFormatPr defaultColWidth="10.88671875" defaultRowHeight="14.4" x14ac:dyDescent="0.3"/>
  <cols>
    <col min="1" max="1" width="10.77734375" bestFit="1" customWidth="1"/>
    <col min="12" max="12" width="11.21875" customWidth="1"/>
  </cols>
  <sheetData>
    <row r="1" spans="1:12" x14ac:dyDescent="0.3">
      <c r="A1" t="s">
        <v>20</v>
      </c>
      <c r="B1" t="s">
        <v>0</v>
      </c>
      <c r="C1" t="s">
        <v>1</v>
      </c>
      <c r="D1" t="s">
        <v>23</v>
      </c>
      <c r="E1" t="s">
        <v>24</v>
      </c>
      <c r="F1" t="s">
        <v>21</v>
      </c>
      <c r="G1" t="s">
        <v>22</v>
      </c>
      <c r="H1" t="s">
        <v>35</v>
      </c>
      <c r="I1" t="s">
        <v>36</v>
      </c>
      <c r="J1" t="s">
        <v>19</v>
      </c>
      <c r="L1" s="5"/>
    </row>
    <row r="2" spans="1:12" x14ac:dyDescent="0.3">
      <c r="A2">
        <v>1001</v>
      </c>
      <c r="B2" t="s">
        <v>2</v>
      </c>
      <c r="C2" t="s">
        <v>3</v>
      </c>
      <c r="D2">
        <v>30</v>
      </c>
      <c r="E2" t="s">
        <v>26</v>
      </c>
      <c r="F2" t="s">
        <v>25</v>
      </c>
      <c r="G2">
        <v>45000</v>
      </c>
      <c r="H2" s="1">
        <v>37197</v>
      </c>
      <c r="I2" s="1">
        <v>42253</v>
      </c>
      <c r="J2">
        <f>LEN(B2)</f>
        <v>3</v>
      </c>
    </row>
    <row r="3" spans="1:12" x14ac:dyDescent="0.3">
      <c r="A3">
        <v>1002</v>
      </c>
      <c r="B3" t="s">
        <v>4</v>
      </c>
      <c r="C3" t="s">
        <v>5</v>
      </c>
      <c r="D3">
        <v>30</v>
      </c>
      <c r="E3" t="s">
        <v>28</v>
      </c>
      <c r="F3" t="s">
        <v>27</v>
      </c>
      <c r="G3">
        <v>36000</v>
      </c>
      <c r="H3" s="1">
        <v>36436</v>
      </c>
      <c r="I3" s="1">
        <v>42287</v>
      </c>
      <c r="J3">
        <f t="shared" ref="J3:J10" si="0">LEN(B3)</f>
        <v>3</v>
      </c>
    </row>
    <row r="4" spans="1:12" x14ac:dyDescent="0.3">
      <c r="A4">
        <v>1003</v>
      </c>
      <c r="B4" t="s">
        <v>6</v>
      </c>
      <c r="C4" t="s">
        <v>7</v>
      </c>
      <c r="D4">
        <v>29</v>
      </c>
      <c r="E4" t="s">
        <v>26</v>
      </c>
      <c r="F4" t="s">
        <v>25</v>
      </c>
      <c r="G4">
        <v>63000</v>
      </c>
      <c r="H4" s="1">
        <v>36711</v>
      </c>
      <c r="I4" s="1">
        <v>42986</v>
      </c>
      <c r="J4">
        <f t="shared" si="0"/>
        <v>6</v>
      </c>
    </row>
    <row r="5" spans="1:12" x14ac:dyDescent="0.3">
      <c r="A5">
        <v>1004</v>
      </c>
      <c r="B5" t="s">
        <v>13</v>
      </c>
      <c r="C5" t="s">
        <v>12</v>
      </c>
      <c r="D5">
        <v>31</v>
      </c>
      <c r="E5" t="s">
        <v>28</v>
      </c>
      <c r="F5" t="s">
        <v>29</v>
      </c>
      <c r="G5">
        <v>47000</v>
      </c>
      <c r="H5" s="1">
        <v>36530</v>
      </c>
      <c r="I5" s="1">
        <v>42341</v>
      </c>
      <c r="J5">
        <f t="shared" si="0"/>
        <v>6</v>
      </c>
    </row>
    <row r="6" spans="1:12" x14ac:dyDescent="0.3">
      <c r="A6">
        <v>1005</v>
      </c>
      <c r="B6" t="s">
        <v>14</v>
      </c>
      <c r="C6" t="s">
        <v>15</v>
      </c>
      <c r="D6">
        <v>32</v>
      </c>
      <c r="E6" t="s">
        <v>26</v>
      </c>
      <c r="F6" t="s">
        <v>30</v>
      </c>
      <c r="G6">
        <v>50000</v>
      </c>
      <c r="H6" s="1">
        <v>37017</v>
      </c>
      <c r="I6" s="1">
        <v>42977</v>
      </c>
      <c r="J6">
        <f t="shared" si="0"/>
        <v>4</v>
      </c>
    </row>
    <row r="7" spans="1:12" x14ac:dyDescent="0.3">
      <c r="A7">
        <v>1006</v>
      </c>
      <c r="B7" t="s">
        <v>8</v>
      </c>
      <c r="C7" t="s">
        <v>9</v>
      </c>
      <c r="D7">
        <v>35</v>
      </c>
      <c r="E7" t="s">
        <v>26</v>
      </c>
      <c r="F7" t="s">
        <v>31</v>
      </c>
      <c r="G7">
        <v>65000</v>
      </c>
      <c r="H7" s="1">
        <v>35040</v>
      </c>
      <c r="I7" s="1">
        <v>41528</v>
      </c>
      <c r="J7">
        <f t="shared" si="0"/>
        <v>7</v>
      </c>
    </row>
    <row r="8" spans="1:12" x14ac:dyDescent="0.3">
      <c r="A8">
        <v>1007</v>
      </c>
      <c r="B8" t="s">
        <v>33</v>
      </c>
      <c r="C8" t="s">
        <v>34</v>
      </c>
      <c r="D8">
        <v>32</v>
      </c>
      <c r="E8" t="s">
        <v>28</v>
      </c>
      <c r="F8" t="s">
        <v>32</v>
      </c>
      <c r="G8">
        <v>41000</v>
      </c>
      <c r="H8" s="1">
        <v>37933</v>
      </c>
      <c r="I8" s="1">
        <v>41551</v>
      </c>
      <c r="J8">
        <f t="shared" si="0"/>
        <v>8</v>
      </c>
    </row>
    <row r="9" spans="1:12" x14ac:dyDescent="0.3">
      <c r="A9">
        <v>1008</v>
      </c>
      <c r="B9" t="s">
        <v>16</v>
      </c>
      <c r="C9" t="s">
        <v>17</v>
      </c>
      <c r="D9">
        <v>38</v>
      </c>
      <c r="E9" t="s">
        <v>26</v>
      </c>
      <c r="F9" t="s">
        <v>25</v>
      </c>
      <c r="G9">
        <v>48000</v>
      </c>
      <c r="H9" s="1">
        <v>37416</v>
      </c>
      <c r="I9" s="1">
        <v>42116</v>
      </c>
      <c r="J9">
        <f t="shared" si="0"/>
        <v>7</v>
      </c>
    </row>
    <row r="10" spans="1:12" x14ac:dyDescent="0.3">
      <c r="A10">
        <v>1009</v>
      </c>
      <c r="B10" t="s">
        <v>10</v>
      </c>
      <c r="C10" t="s">
        <v>11</v>
      </c>
      <c r="D10">
        <v>31</v>
      </c>
      <c r="E10" t="s">
        <v>26</v>
      </c>
      <c r="F10" t="s">
        <v>29</v>
      </c>
      <c r="G10">
        <v>42000</v>
      </c>
      <c r="H10" s="1">
        <v>37843</v>
      </c>
      <c r="I10" s="1">
        <v>40800</v>
      </c>
      <c r="J10">
        <f t="shared" si="0"/>
        <v>5</v>
      </c>
    </row>
    <row r="13" spans="1:12" x14ac:dyDescent="0.3">
      <c r="L13" s="5"/>
    </row>
  </sheetData>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0"/>
  </sheetPr>
  <dimension ref="A1:M10"/>
  <sheetViews>
    <sheetView topLeftCell="D1" workbookViewId="0">
      <selection activeCell="I2" sqref="I2"/>
    </sheetView>
  </sheetViews>
  <sheetFormatPr defaultColWidth="14.5546875" defaultRowHeight="14.4" x14ac:dyDescent="0.3"/>
  <cols>
    <col min="4" max="4" width="8" customWidth="1"/>
    <col min="10" max="10" width="40.6640625" bestFit="1" customWidth="1"/>
  </cols>
  <sheetData>
    <row r="1" spans="1:13" x14ac:dyDescent="0.3">
      <c r="A1" t="s">
        <v>20</v>
      </c>
      <c r="B1" t="s">
        <v>0</v>
      </c>
      <c r="C1" t="s">
        <v>1</v>
      </c>
      <c r="D1" t="s">
        <v>23</v>
      </c>
      <c r="E1" t="s">
        <v>24</v>
      </c>
      <c r="F1" t="s">
        <v>21</v>
      </c>
      <c r="G1" t="s">
        <v>22</v>
      </c>
      <c r="H1" t="s">
        <v>35</v>
      </c>
      <c r="I1" t="s">
        <v>36</v>
      </c>
      <c r="J1" t="s">
        <v>37</v>
      </c>
      <c r="K1" t="s">
        <v>84</v>
      </c>
      <c r="L1" t="s">
        <v>85</v>
      </c>
      <c r="M1" t="s">
        <v>85</v>
      </c>
    </row>
    <row r="2" spans="1:13" x14ac:dyDescent="0.3">
      <c r="A2">
        <v>1001</v>
      </c>
      <c r="B2" t="s">
        <v>2</v>
      </c>
      <c r="C2" t="s">
        <v>3</v>
      </c>
      <c r="D2">
        <v>30</v>
      </c>
      <c r="E2" t="s">
        <v>26</v>
      </c>
      <c r="F2" t="s">
        <v>25</v>
      </c>
      <c r="G2">
        <v>45000</v>
      </c>
      <c r="H2" s="2" t="s">
        <v>47</v>
      </c>
      <c r="I2" s="2" t="s">
        <v>55</v>
      </c>
      <c r="J2" s="1" t="s">
        <v>38</v>
      </c>
      <c r="K2" t="str" cm="1">
        <f t="array" ref="K2:K10">LEFT(B2:B10, 3)</f>
        <v>Jim</v>
      </c>
      <c r="L2" t="str" cm="1">
        <f t="array" ref="L2:L10">RIGHT(A2:A10, 1)</f>
        <v>1</v>
      </c>
      <c r="M2" t="str" cm="1">
        <f t="array" ref="M2:M10">RIGHT(H2:H10, 4)</f>
        <v>2001</v>
      </c>
    </row>
    <row r="3" spans="1:13" x14ac:dyDescent="0.3">
      <c r="A3">
        <v>1002</v>
      </c>
      <c r="B3" t="s">
        <v>4</v>
      </c>
      <c r="C3" t="s">
        <v>5</v>
      </c>
      <c r="D3">
        <v>30</v>
      </c>
      <c r="E3" t="s">
        <v>28</v>
      </c>
      <c r="F3" t="s">
        <v>27</v>
      </c>
      <c r="G3">
        <v>36000</v>
      </c>
      <c r="H3" s="2" t="s">
        <v>48</v>
      </c>
      <c r="I3" s="2" t="s">
        <v>56</v>
      </c>
      <c r="J3" s="1" t="s">
        <v>39</v>
      </c>
      <c r="K3" t="str">
        <v>Pam</v>
      </c>
      <c r="L3" t="str">
        <v>2</v>
      </c>
      <c r="M3" t="str">
        <v>1999</v>
      </c>
    </row>
    <row r="4" spans="1:13" x14ac:dyDescent="0.3">
      <c r="A4">
        <v>1003</v>
      </c>
      <c r="B4" t="s">
        <v>6</v>
      </c>
      <c r="C4" t="s">
        <v>7</v>
      </c>
      <c r="D4">
        <v>29</v>
      </c>
      <c r="E4" t="s">
        <v>26</v>
      </c>
      <c r="F4" t="s">
        <v>25</v>
      </c>
      <c r="G4">
        <v>63000</v>
      </c>
      <c r="H4" s="2" t="s">
        <v>49</v>
      </c>
      <c r="I4" s="2" t="s">
        <v>57</v>
      </c>
      <c r="J4" s="1" t="s">
        <v>40</v>
      </c>
      <c r="K4" t="str">
        <v>Dwi</v>
      </c>
      <c r="L4" t="str">
        <v>3</v>
      </c>
      <c r="M4" t="str">
        <v>2000</v>
      </c>
    </row>
    <row r="5" spans="1:13" x14ac:dyDescent="0.3">
      <c r="A5">
        <v>1004</v>
      </c>
      <c r="B5" t="s">
        <v>13</v>
      </c>
      <c r="C5" t="s">
        <v>12</v>
      </c>
      <c r="D5">
        <v>31</v>
      </c>
      <c r="E5" t="s">
        <v>28</v>
      </c>
      <c r="F5" t="s">
        <v>29</v>
      </c>
      <c r="G5">
        <v>47000</v>
      </c>
      <c r="H5" s="2" t="s">
        <v>50</v>
      </c>
      <c r="I5" s="2" t="s">
        <v>58</v>
      </c>
      <c r="J5" s="1" t="s">
        <v>41</v>
      </c>
      <c r="K5" t="str">
        <v>Ang</v>
      </c>
      <c r="L5" t="str">
        <v>4</v>
      </c>
      <c r="M5" t="str">
        <v>2000</v>
      </c>
    </row>
    <row r="6" spans="1:13" x14ac:dyDescent="0.3">
      <c r="A6">
        <v>1005</v>
      </c>
      <c r="B6" t="s">
        <v>14</v>
      </c>
      <c r="C6" t="s">
        <v>15</v>
      </c>
      <c r="D6">
        <v>32</v>
      </c>
      <c r="E6" t="s">
        <v>26</v>
      </c>
      <c r="F6" t="s">
        <v>30</v>
      </c>
      <c r="G6">
        <v>50000</v>
      </c>
      <c r="H6" s="2" t="s">
        <v>51</v>
      </c>
      <c r="I6" s="2" t="s">
        <v>59</v>
      </c>
      <c r="J6" s="1" t="s">
        <v>42</v>
      </c>
      <c r="K6" t="str">
        <v>Tob</v>
      </c>
      <c r="L6" t="str">
        <v>5</v>
      </c>
      <c r="M6" t="str">
        <v>2001</v>
      </c>
    </row>
    <row r="7" spans="1:13" x14ac:dyDescent="0.3">
      <c r="A7">
        <v>1006</v>
      </c>
      <c r="B7" t="s">
        <v>8</v>
      </c>
      <c r="C7" t="s">
        <v>9</v>
      </c>
      <c r="D7">
        <v>35</v>
      </c>
      <c r="E7" t="s">
        <v>26</v>
      </c>
      <c r="F7" t="s">
        <v>31</v>
      </c>
      <c r="G7">
        <v>65000</v>
      </c>
      <c r="H7" s="2" t="s">
        <v>51</v>
      </c>
      <c r="I7" s="2" t="s">
        <v>60</v>
      </c>
      <c r="J7" s="1" t="s">
        <v>43</v>
      </c>
      <c r="K7" t="str">
        <v>Mic</v>
      </c>
      <c r="L7" t="str">
        <v>6</v>
      </c>
      <c r="M7" t="str">
        <v>2001</v>
      </c>
    </row>
    <row r="8" spans="1:13" x14ac:dyDescent="0.3">
      <c r="A8">
        <v>1007</v>
      </c>
      <c r="B8" t="s">
        <v>33</v>
      </c>
      <c r="C8" t="s">
        <v>34</v>
      </c>
      <c r="D8">
        <v>32</v>
      </c>
      <c r="E8" t="s">
        <v>28</v>
      </c>
      <c r="F8" t="s">
        <v>32</v>
      </c>
      <c r="G8">
        <v>41000</v>
      </c>
      <c r="H8" s="2" t="s">
        <v>52</v>
      </c>
      <c r="I8" s="2" t="s">
        <v>60</v>
      </c>
      <c r="J8" s="1" t="s">
        <v>44</v>
      </c>
      <c r="K8" t="str">
        <v>Mer</v>
      </c>
      <c r="L8" t="str">
        <v>7</v>
      </c>
      <c r="M8" t="str">
        <v>2003</v>
      </c>
    </row>
    <row r="9" spans="1:13" x14ac:dyDescent="0.3">
      <c r="A9">
        <v>1008</v>
      </c>
      <c r="B9" t="s">
        <v>16</v>
      </c>
      <c r="C9" t="s">
        <v>17</v>
      </c>
      <c r="D9">
        <v>38</v>
      </c>
      <c r="E9" t="s">
        <v>26</v>
      </c>
      <c r="F9" t="s">
        <v>25</v>
      </c>
      <c r="G9">
        <v>48000</v>
      </c>
      <c r="H9" s="2" t="s">
        <v>53</v>
      </c>
      <c r="I9" s="2" t="s">
        <v>61</v>
      </c>
      <c r="J9" s="1" t="s">
        <v>45</v>
      </c>
      <c r="K9" t="str">
        <v>Sta</v>
      </c>
      <c r="L9" t="str">
        <v>8</v>
      </c>
      <c r="M9" t="str">
        <v>2002</v>
      </c>
    </row>
    <row r="10" spans="1:13" x14ac:dyDescent="0.3">
      <c r="A10">
        <v>1009</v>
      </c>
      <c r="B10" t="s">
        <v>10</v>
      </c>
      <c r="C10" t="s">
        <v>11</v>
      </c>
      <c r="D10">
        <v>31</v>
      </c>
      <c r="E10" t="s">
        <v>26</v>
      </c>
      <c r="F10" t="s">
        <v>29</v>
      </c>
      <c r="G10">
        <v>42000</v>
      </c>
      <c r="H10" s="2" t="s">
        <v>54</v>
      </c>
      <c r="I10" s="2" t="s">
        <v>61</v>
      </c>
      <c r="J10" s="1" t="s">
        <v>46</v>
      </c>
      <c r="K10" t="str">
        <v>Kev</v>
      </c>
      <c r="L10" t="str">
        <v>9</v>
      </c>
      <c r="M10" t="str">
        <v>2003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0"/>
  </sheetPr>
  <dimension ref="A1:K13"/>
  <sheetViews>
    <sheetView workbookViewId="0">
      <selection activeCell="J10" sqref="J10"/>
    </sheetView>
  </sheetViews>
  <sheetFormatPr defaultColWidth="13.6640625" defaultRowHeight="14.4" x14ac:dyDescent="0.3"/>
  <cols>
    <col min="1" max="1" width="10.77734375" bestFit="1" customWidth="1"/>
    <col min="4" max="4" width="7.6640625" customWidth="1"/>
    <col min="10" max="10" width="20.77734375" bestFit="1" customWidth="1"/>
  </cols>
  <sheetData>
    <row r="1" spans="1:11" x14ac:dyDescent="0.3">
      <c r="A1" t="s">
        <v>20</v>
      </c>
      <c r="B1" t="s">
        <v>0</v>
      </c>
      <c r="C1" t="s">
        <v>1</v>
      </c>
      <c r="D1" t="s">
        <v>23</v>
      </c>
      <c r="E1" t="s">
        <v>24</v>
      </c>
      <c r="F1" t="s">
        <v>21</v>
      </c>
      <c r="G1" t="s">
        <v>22</v>
      </c>
      <c r="H1" t="s">
        <v>35</v>
      </c>
      <c r="I1" t="s">
        <v>36</v>
      </c>
      <c r="J1" t="s">
        <v>68</v>
      </c>
    </row>
    <row r="2" spans="1:11" x14ac:dyDescent="0.3">
      <c r="A2">
        <v>1001</v>
      </c>
      <c r="B2" t="s">
        <v>2</v>
      </c>
      <c r="C2" t="s">
        <v>3</v>
      </c>
      <c r="D2">
        <v>30</v>
      </c>
      <c r="E2" t="s">
        <v>26</v>
      </c>
      <c r="F2" t="s">
        <v>25</v>
      </c>
      <c r="G2">
        <v>45000</v>
      </c>
      <c r="H2" s="1">
        <v>37197</v>
      </c>
      <c r="I2" s="1">
        <v>42253</v>
      </c>
      <c r="J2" t="str" cm="1">
        <f t="array" ref="J2:J10">TEXT(H2:H10, "dd/mm/yyyy")</f>
        <v>02/11/2001</v>
      </c>
      <c r="K2" s="2"/>
    </row>
    <row r="3" spans="1:11" x14ac:dyDescent="0.3">
      <c r="A3">
        <v>1002</v>
      </c>
      <c r="B3" t="s">
        <v>4</v>
      </c>
      <c r="C3" t="s">
        <v>5</v>
      </c>
      <c r="D3">
        <v>30</v>
      </c>
      <c r="E3" t="s">
        <v>28</v>
      </c>
      <c r="F3" t="s">
        <v>27</v>
      </c>
      <c r="G3">
        <v>36000</v>
      </c>
      <c r="H3" s="1">
        <v>36436</v>
      </c>
      <c r="I3" s="1">
        <v>42287</v>
      </c>
      <c r="J3" t="str">
        <v>03/10/1999</v>
      </c>
      <c r="K3" s="2"/>
    </row>
    <row r="4" spans="1:11" x14ac:dyDescent="0.3">
      <c r="A4">
        <v>1003</v>
      </c>
      <c r="B4" t="s">
        <v>6</v>
      </c>
      <c r="C4" t="s">
        <v>7</v>
      </c>
      <c r="D4">
        <v>29</v>
      </c>
      <c r="E4" t="s">
        <v>26</v>
      </c>
      <c r="F4" t="s">
        <v>25</v>
      </c>
      <c r="G4">
        <v>63000</v>
      </c>
      <c r="H4" s="1">
        <v>36711</v>
      </c>
      <c r="I4" s="1">
        <v>42986</v>
      </c>
      <c r="J4" t="str">
        <v>04/07/2000</v>
      </c>
      <c r="K4" s="2"/>
    </row>
    <row r="5" spans="1:11" x14ac:dyDescent="0.3">
      <c r="A5">
        <v>1004</v>
      </c>
      <c r="B5" t="s">
        <v>13</v>
      </c>
      <c r="C5" t="s">
        <v>12</v>
      </c>
      <c r="D5">
        <v>31</v>
      </c>
      <c r="E5" t="s">
        <v>28</v>
      </c>
      <c r="F5" t="s">
        <v>29</v>
      </c>
      <c r="G5">
        <v>47000</v>
      </c>
      <c r="H5" s="1">
        <v>36530</v>
      </c>
      <c r="I5" s="1">
        <v>42341</v>
      </c>
      <c r="J5" t="str">
        <v>05/01/2000</v>
      </c>
      <c r="K5" s="2"/>
    </row>
    <row r="6" spans="1:11" x14ac:dyDescent="0.3">
      <c r="A6">
        <v>1005</v>
      </c>
      <c r="B6" t="s">
        <v>14</v>
      </c>
      <c r="C6" t="s">
        <v>15</v>
      </c>
      <c r="D6">
        <v>32</v>
      </c>
      <c r="E6" t="s">
        <v>26</v>
      </c>
      <c r="F6" t="s">
        <v>30</v>
      </c>
      <c r="G6">
        <v>50000</v>
      </c>
      <c r="H6" s="1">
        <v>37017</v>
      </c>
      <c r="I6" s="1">
        <v>42977</v>
      </c>
      <c r="J6" t="str">
        <v>06/05/2001</v>
      </c>
      <c r="K6" s="2"/>
    </row>
    <row r="7" spans="1:11" x14ac:dyDescent="0.3">
      <c r="A7">
        <v>1006</v>
      </c>
      <c r="B7" t="s">
        <v>8</v>
      </c>
      <c r="C7" t="s">
        <v>9</v>
      </c>
      <c r="D7">
        <v>35</v>
      </c>
      <c r="E7" t="s">
        <v>26</v>
      </c>
      <c r="F7" t="s">
        <v>31</v>
      </c>
      <c r="G7">
        <v>65000</v>
      </c>
      <c r="H7" s="1">
        <v>35040</v>
      </c>
      <c r="I7" s="1">
        <v>41528</v>
      </c>
      <c r="J7" t="str">
        <v>07/12/1995</v>
      </c>
      <c r="K7" s="2"/>
    </row>
    <row r="8" spans="1:11" x14ac:dyDescent="0.3">
      <c r="A8">
        <v>1007</v>
      </c>
      <c r="B8" t="s">
        <v>33</v>
      </c>
      <c r="C8" t="s">
        <v>34</v>
      </c>
      <c r="D8">
        <v>32</v>
      </c>
      <c r="E8" t="s">
        <v>28</v>
      </c>
      <c r="F8" t="s">
        <v>32</v>
      </c>
      <c r="G8">
        <v>41000</v>
      </c>
      <c r="H8" s="1">
        <v>37933</v>
      </c>
      <c r="I8" s="1">
        <v>41551</v>
      </c>
      <c r="J8" t="str">
        <v>08/11/2003</v>
      </c>
      <c r="K8" s="2"/>
    </row>
    <row r="9" spans="1:11" x14ac:dyDescent="0.3">
      <c r="A9">
        <v>1008</v>
      </c>
      <c r="B9" t="s">
        <v>16</v>
      </c>
      <c r="C9" t="s">
        <v>17</v>
      </c>
      <c r="D9">
        <v>38</v>
      </c>
      <c r="E9" t="s">
        <v>26</v>
      </c>
      <c r="F9" t="s">
        <v>25</v>
      </c>
      <c r="G9">
        <v>48000</v>
      </c>
      <c r="H9" s="1">
        <v>37416</v>
      </c>
      <c r="I9" s="1">
        <v>42116</v>
      </c>
      <c r="J9" t="str">
        <v>09/06/2002</v>
      </c>
      <c r="K9" s="2"/>
    </row>
    <row r="10" spans="1:11" x14ac:dyDescent="0.3">
      <c r="A10">
        <v>1009</v>
      </c>
      <c r="B10" t="s">
        <v>10</v>
      </c>
      <c r="C10" t="s">
        <v>11</v>
      </c>
      <c r="D10">
        <v>31</v>
      </c>
      <c r="E10" t="s">
        <v>26</v>
      </c>
      <c r="F10" t="s">
        <v>29</v>
      </c>
      <c r="G10">
        <v>42000</v>
      </c>
      <c r="H10" s="1">
        <v>37843</v>
      </c>
      <c r="I10" s="1">
        <v>40800</v>
      </c>
      <c r="J10" t="str">
        <v>10/08/2003</v>
      </c>
      <c r="K10" s="2"/>
    </row>
    <row r="12" spans="1:11" x14ac:dyDescent="0.3">
      <c r="H12" s="1"/>
    </row>
    <row r="13" spans="1:11" x14ac:dyDescent="0.3">
      <c r="H1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0"/>
  </sheetPr>
  <dimension ref="A1:J10"/>
  <sheetViews>
    <sheetView workbookViewId="0">
      <selection activeCell="M8" sqref="M8"/>
    </sheetView>
  </sheetViews>
  <sheetFormatPr defaultColWidth="13.6640625" defaultRowHeight="14.4" x14ac:dyDescent="0.3"/>
  <cols>
    <col min="1" max="1" width="10.77734375" bestFit="1" customWidth="1"/>
    <col min="4" max="4" width="7.6640625" customWidth="1"/>
  </cols>
  <sheetData>
    <row r="1" spans="1:10" x14ac:dyDescent="0.3">
      <c r="A1" t="s">
        <v>20</v>
      </c>
      <c r="B1" t="s">
        <v>0</v>
      </c>
      <c r="C1" t="s">
        <v>1</v>
      </c>
      <c r="D1" t="s">
        <v>23</v>
      </c>
      <c r="E1" t="s">
        <v>24</v>
      </c>
      <c r="F1" t="s">
        <v>21</v>
      </c>
      <c r="G1" t="s">
        <v>22</v>
      </c>
      <c r="H1" t="s">
        <v>35</v>
      </c>
      <c r="I1" t="s">
        <v>36</v>
      </c>
      <c r="J1" t="s">
        <v>67</v>
      </c>
    </row>
    <row r="2" spans="1:10" x14ac:dyDescent="0.3">
      <c r="A2">
        <v>1001</v>
      </c>
      <c r="B2" s="2" t="s">
        <v>2</v>
      </c>
      <c r="C2" s="2" t="s">
        <v>3</v>
      </c>
      <c r="D2">
        <v>30</v>
      </c>
      <c r="E2" t="s">
        <v>26</v>
      </c>
      <c r="F2" t="s">
        <v>25</v>
      </c>
      <c r="G2">
        <v>45000</v>
      </c>
      <c r="H2" s="1">
        <v>37197</v>
      </c>
      <c r="I2" s="1">
        <v>42253</v>
      </c>
      <c r="J2" t="str" cm="1">
        <f t="array" ref="J2:J10">TRIM(C2:C10)</f>
        <v>Halpert</v>
      </c>
    </row>
    <row r="3" spans="1:10" x14ac:dyDescent="0.3">
      <c r="A3">
        <v>1002</v>
      </c>
      <c r="B3" s="2" t="s">
        <v>4</v>
      </c>
      <c r="C3" s="2" t="s">
        <v>5</v>
      </c>
      <c r="D3">
        <v>30</v>
      </c>
      <c r="E3" t="s">
        <v>28</v>
      </c>
      <c r="F3" t="s">
        <v>27</v>
      </c>
      <c r="G3">
        <v>36000</v>
      </c>
      <c r="H3" s="1">
        <v>36436</v>
      </c>
      <c r="I3" s="1">
        <v>42287</v>
      </c>
      <c r="J3" t="str">
        <v>Beasley</v>
      </c>
    </row>
    <row r="4" spans="1:10" x14ac:dyDescent="0.3">
      <c r="A4">
        <v>1003</v>
      </c>
      <c r="B4" s="2" t="s">
        <v>6</v>
      </c>
      <c r="C4" s="2" t="s">
        <v>66</v>
      </c>
      <c r="D4">
        <v>29</v>
      </c>
      <c r="E4" t="s">
        <v>26</v>
      </c>
      <c r="F4" t="s">
        <v>25</v>
      </c>
      <c r="G4">
        <v>63000</v>
      </c>
      <c r="H4" s="1">
        <v>36711</v>
      </c>
      <c r="I4" s="1">
        <v>42986</v>
      </c>
      <c r="J4" t="str">
        <v>Schrute</v>
      </c>
    </row>
    <row r="5" spans="1:10" x14ac:dyDescent="0.3">
      <c r="A5">
        <v>1004</v>
      </c>
      <c r="B5" s="2" t="s">
        <v>13</v>
      </c>
      <c r="C5" s="2" t="s">
        <v>12</v>
      </c>
      <c r="D5">
        <v>31</v>
      </c>
      <c r="E5" t="s">
        <v>28</v>
      </c>
      <c r="F5" t="s">
        <v>29</v>
      </c>
      <c r="G5">
        <v>47000</v>
      </c>
      <c r="H5" s="1">
        <v>36530</v>
      </c>
      <c r="I5" s="1">
        <v>42341</v>
      </c>
      <c r="J5" t="str">
        <v>Martin</v>
      </c>
    </row>
    <row r="6" spans="1:10" x14ac:dyDescent="0.3">
      <c r="A6">
        <v>1005</v>
      </c>
      <c r="B6" s="2" t="s">
        <v>14</v>
      </c>
      <c r="C6" s="2" t="s">
        <v>65</v>
      </c>
      <c r="D6">
        <v>32</v>
      </c>
      <c r="E6" t="s">
        <v>26</v>
      </c>
      <c r="F6" t="s">
        <v>30</v>
      </c>
      <c r="G6">
        <v>50000</v>
      </c>
      <c r="H6" s="1">
        <v>37017</v>
      </c>
      <c r="I6" s="1">
        <v>42977</v>
      </c>
      <c r="J6" t="str">
        <v>Flenderson</v>
      </c>
    </row>
    <row r="7" spans="1:10" x14ac:dyDescent="0.3">
      <c r="A7">
        <v>1006</v>
      </c>
      <c r="B7" s="2" t="s">
        <v>8</v>
      </c>
      <c r="C7" s="2" t="s">
        <v>64</v>
      </c>
      <c r="D7">
        <v>35</v>
      </c>
      <c r="E7" t="s">
        <v>26</v>
      </c>
      <c r="F7" t="s">
        <v>31</v>
      </c>
      <c r="G7">
        <v>65000</v>
      </c>
      <c r="H7" s="1">
        <v>35040</v>
      </c>
      <c r="I7" s="1">
        <v>41528</v>
      </c>
      <c r="J7" t="str">
        <v>Scott</v>
      </c>
    </row>
    <row r="8" spans="1:10" x14ac:dyDescent="0.3">
      <c r="A8">
        <v>1007</v>
      </c>
      <c r="B8" s="2" t="s">
        <v>33</v>
      </c>
      <c r="C8" s="2" t="s">
        <v>34</v>
      </c>
      <c r="D8">
        <v>32</v>
      </c>
      <c r="E8" t="s">
        <v>28</v>
      </c>
      <c r="F8" t="s">
        <v>32</v>
      </c>
      <c r="G8">
        <v>41000</v>
      </c>
      <c r="H8" s="1">
        <v>37933</v>
      </c>
      <c r="I8" s="1">
        <v>41551</v>
      </c>
      <c r="J8" t="str">
        <v>Palmer</v>
      </c>
    </row>
    <row r="9" spans="1:10" x14ac:dyDescent="0.3">
      <c r="A9">
        <v>1008</v>
      </c>
      <c r="B9" s="2" t="s">
        <v>16</v>
      </c>
      <c r="C9" s="2" t="s">
        <v>63</v>
      </c>
      <c r="D9">
        <v>38</v>
      </c>
      <c r="E9" t="s">
        <v>26</v>
      </c>
      <c r="F9" t="s">
        <v>25</v>
      </c>
      <c r="G9">
        <v>48000</v>
      </c>
      <c r="H9" s="1">
        <v>37416</v>
      </c>
      <c r="I9" s="1">
        <v>42116</v>
      </c>
      <c r="J9" t="str">
        <v>Hudson</v>
      </c>
    </row>
    <row r="10" spans="1:10" x14ac:dyDescent="0.3">
      <c r="A10">
        <v>1009</v>
      </c>
      <c r="B10" s="2" t="s">
        <v>10</v>
      </c>
      <c r="C10" s="2" t="s">
        <v>62</v>
      </c>
      <c r="D10">
        <v>31</v>
      </c>
      <c r="E10" t="s">
        <v>26</v>
      </c>
      <c r="F10" t="s">
        <v>29</v>
      </c>
      <c r="G10">
        <v>42000</v>
      </c>
      <c r="H10" s="1">
        <v>37843</v>
      </c>
      <c r="I10" s="1">
        <v>40800</v>
      </c>
      <c r="J10" t="str">
        <v>Malone</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0"/>
  </sheetPr>
  <dimension ref="A1:J12"/>
  <sheetViews>
    <sheetView workbookViewId="0">
      <selection activeCell="P5" sqref="P5"/>
    </sheetView>
  </sheetViews>
  <sheetFormatPr defaultRowHeight="14.4" x14ac:dyDescent="0.3"/>
  <cols>
    <col min="2" max="2" width="10.44140625" customWidth="1"/>
    <col min="3" max="5" width="10.6640625" customWidth="1"/>
    <col min="6" max="6" width="16.5546875" customWidth="1"/>
    <col min="8" max="8" width="14.21875" customWidth="1"/>
    <col min="9" max="9" width="14.77734375" customWidth="1"/>
    <col min="10" max="10" width="22" bestFit="1" customWidth="1"/>
  </cols>
  <sheetData>
    <row r="1" spans="1:10" x14ac:dyDescent="0.3">
      <c r="A1" t="s">
        <v>20</v>
      </c>
      <c r="B1" t="s">
        <v>0</v>
      </c>
      <c r="C1" t="s">
        <v>1</v>
      </c>
      <c r="D1" t="s">
        <v>23</v>
      </c>
      <c r="E1" t="s">
        <v>24</v>
      </c>
      <c r="F1" t="s">
        <v>21</v>
      </c>
      <c r="G1" t="s">
        <v>22</v>
      </c>
      <c r="H1" t="s">
        <v>35</v>
      </c>
      <c r="I1" t="s">
        <v>36</v>
      </c>
      <c r="J1" t="s">
        <v>18</v>
      </c>
    </row>
    <row r="2" spans="1:10" x14ac:dyDescent="0.3">
      <c r="A2">
        <v>1001</v>
      </c>
      <c r="B2" t="s">
        <v>2</v>
      </c>
      <c r="C2" t="s">
        <v>3</v>
      </c>
      <c r="D2">
        <v>30</v>
      </c>
      <c r="E2" t="s">
        <v>26</v>
      </c>
      <c r="F2" t="s">
        <v>25</v>
      </c>
      <c r="G2">
        <v>45000</v>
      </c>
      <c r="H2" s="1">
        <v>37197</v>
      </c>
      <c r="I2" s="1">
        <v>42253</v>
      </c>
      <c r="J2" t="str" cm="1">
        <f t="array" ref="J2:J10">CONCATENATE(B2:B10, " ", C2:C10)</f>
        <v>Jim Halpert</v>
      </c>
    </row>
    <row r="3" spans="1:10" x14ac:dyDescent="0.3">
      <c r="A3">
        <v>1002</v>
      </c>
      <c r="B3" t="s">
        <v>4</v>
      </c>
      <c r="C3" t="s">
        <v>5</v>
      </c>
      <c r="D3">
        <v>30</v>
      </c>
      <c r="E3" t="s">
        <v>28</v>
      </c>
      <c r="F3" t="s">
        <v>27</v>
      </c>
      <c r="G3">
        <v>36000</v>
      </c>
      <c r="H3" s="1">
        <v>36436</v>
      </c>
      <c r="I3" s="1">
        <v>42287</v>
      </c>
      <c r="J3" t="str">
        <v>Pam Beasley</v>
      </c>
    </row>
    <row r="4" spans="1:10" x14ac:dyDescent="0.3">
      <c r="A4">
        <v>1003</v>
      </c>
      <c r="B4" t="s">
        <v>6</v>
      </c>
      <c r="C4" t="s">
        <v>7</v>
      </c>
      <c r="D4">
        <v>29</v>
      </c>
      <c r="E4" t="s">
        <v>26</v>
      </c>
      <c r="F4" t="s">
        <v>25</v>
      </c>
      <c r="G4">
        <v>63000</v>
      </c>
      <c r="H4" s="1">
        <v>36711</v>
      </c>
      <c r="I4" s="1">
        <v>42986</v>
      </c>
      <c r="J4" t="str">
        <v>Dwight Schrute</v>
      </c>
    </row>
    <row r="5" spans="1:10" x14ac:dyDescent="0.3">
      <c r="A5">
        <v>1004</v>
      </c>
      <c r="B5" t="s">
        <v>13</v>
      </c>
      <c r="C5" t="s">
        <v>12</v>
      </c>
      <c r="D5">
        <v>31</v>
      </c>
      <c r="E5" t="s">
        <v>28</v>
      </c>
      <c r="F5" t="s">
        <v>29</v>
      </c>
      <c r="G5">
        <v>47000</v>
      </c>
      <c r="H5" s="1">
        <v>36530</v>
      </c>
      <c r="I5" s="1">
        <v>42341</v>
      </c>
      <c r="J5" t="str">
        <v>Angela Martin</v>
      </c>
    </row>
    <row r="6" spans="1:10" x14ac:dyDescent="0.3">
      <c r="A6">
        <v>1005</v>
      </c>
      <c r="B6" t="s">
        <v>14</v>
      </c>
      <c r="C6" t="s">
        <v>15</v>
      </c>
      <c r="D6">
        <v>32</v>
      </c>
      <c r="E6" t="s">
        <v>26</v>
      </c>
      <c r="F6" t="s">
        <v>30</v>
      </c>
      <c r="G6">
        <v>50000</v>
      </c>
      <c r="H6" s="1">
        <v>37017</v>
      </c>
      <c r="I6" s="1">
        <v>42977</v>
      </c>
      <c r="J6" t="str">
        <v>Toby Flenderson</v>
      </c>
    </row>
    <row r="7" spans="1:10" x14ac:dyDescent="0.3">
      <c r="A7">
        <v>1006</v>
      </c>
      <c r="B7" t="s">
        <v>8</v>
      </c>
      <c r="C7" t="s">
        <v>9</v>
      </c>
      <c r="D7">
        <v>35</v>
      </c>
      <c r="E7" t="s">
        <v>26</v>
      </c>
      <c r="F7" t="s">
        <v>31</v>
      </c>
      <c r="G7">
        <v>65000</v>
      </c>
      <c r="H7" s="1">
        <v>35040</v>
      </c>
      <c r="I7" s="1">
        <v>41528</v>
      </c>
      <c r="J7" t="str">
        <v>Michael Scott</v>
      </c>
    </row>
    <row r="8" spans="1:10" x14ac:dyDescent="0.3">
      <c r="A8">
        <v>1007</v>
      </c>
      <c r="B8" t="s">
        <v>33</v>
      </c>
      <c r="C8" t="s">
        <v>34</v>
      </c>
      <c r="D8">
        <v>32</v>
      </c>
      <c r="E8" t="s">
        <v>28</v>
      </c>
      <c r="F8" t="s">
        <v>32</v>
      </c>
      <c r="G8">
        <v>41000</v>
      </c>
      <c r="H8" s="1">
        <v>37933</v>
      </c>
      <c r="I8" s="1">
        <v>41551</v>
      </c>
      <c r="J8" t="str">
        <v>Meredith Palmer</v>
      </c>
    </row>
    <row r="9" spans="1:10" x14ac:dyDescent="0.3">
      <c r="A9">
        <v>1008</v>
      </c>
      <c r="B9" t="s">
        <v>16</v>
      </c>
      <c r="C9" t="s">
        <v>17</v>
      </c>
      <c r="D9">
        <v>38</v>
      </c>
      <c r="E9" t="s">
        <v>26</v>
      </c>
      <c r="F9" t="s">
        <v>25</v>
      </c>
      <c r="G9">
        <v>48000</v>
      </c>
      <c r="H9" s="1">
        <v>37416</v>
      </c>
      <c r="I9" s="1">
        <v>42116</v>
      </c>
      <c r="J9" t="str">
        <v>Stanley Hudson</v>
      </c>
    </row>
    <row r="10" spans="1:10" x14ac:dyDescent="0.3">
      <c r="A10">
        <v>1009</v>
      </c>
      <c r="B10" t="s">
        <v>10</v>
      </c>
      <c r="C10" t="s">
        <v>11</v>
      </c>
      <c r="D10">
        <v>31</v>
      </c>
      <c r="E10" t="s">
        <v>26</v>
      </c>
      <c r="F10" t="s">
        <v>29</v>
      </c>
      <c r="G10">
        <v>42000</v>
      </c>
      <c r="H10" s="1">
        <v>37843</v>
      </c>
      <c r="I10" s="1">
        <v>40800</v>
      </c>
      <c r="J10" t="str">
        <v>Kevin Malone</v>
      </c>
    </row>
    <row r="11" spans="1:10" x14ac:dyDescent="0.3">
      <c r="H11" t="str">
        <f t="shared" ref="H11:H12" si="0">CONCATENATE(B11," ",C11)</f>
        <v xml:space="preserve"> </v>
      </c>
    </row>
    <row r="12" spans="1:10" x14ac:dyDescent="0.3">
      <c r="H12" t="str">
        <f t="shared" si="0"/>
        <v xml:space="preserve"> </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0"/>
  </sheetPr>
  <dimension ref="A1:L20"/>
  <sheetViews>
    <sheetView workbookViewId="0">
      <selection activeCell="L1" sqref="L1"/>
    </sheetView>
  </sheetViews>
  <sheetFormatPr defaultColWidth="13.6640625" defaultRowHeight="14.4" x14ac:dyDescent="0.3"/>
  <cols>
    <col min="1" max="1" width="10.77734375" bestFit="1" customWidth="1"/>
    <col min="4" max="4" width="7.6640625" customWidth="1"/>
    <col min="10" max="10" width="13.33203125" bestFit="1" customWidth="1"/>
    <col min="11" max="11" width="14.109375" bestFit="1" customWidth="1"/>
    <col min="12" max="12" width="15.77734375" bestFit="1" customWidth="1"/>
  </cols>
  <sheetData>
    <row r="1" spans="1:12" x14ac:dyDescent="0.3">
      <c r="A1" t="s">
        <v>20</v>
      </c>
      <c r="B1" t="s">
        <v>0</v>
      </c>
      <c r="C1" t="s">
        <v>1</v>
      </c>
      <c r="D1" t="s">
        <v>23</v>
      </c>
      <c r="E1" t="s">
        <v>24</v>
      </c>
      <c r="F1" t="s">
        <v>21</v>
      </c>
      <c r="G1" t="s">
        <v>22</v>
      </c>
      <c r="H1" t="s">
        <v>35</v>
      </c>
      <c r="I1" t="s">
        <v>36</v>
      </c>
      <c r="J1" t="s">
        <v>69</v>
      </c>
      <c r="K1" t="s">
        <v>70</v>
      </c>
      <c r="L1" t="s">
        <v>71</v>
      </c>
    </row>
    <row r="2" spans="1:12" x14ac:dyDescent="0.3">
      <c r="A2">
        <v>1001</v>
      </c>
      <c r="B2" t="s">
        <v>2</v>
      </c>
      <c r="C2" t="s">
        <v>3</v>
      </c>
      <c r="D2">
        <v>30</v>
      </c>
      <c r="E2" t="s">
        <v>26</v>
      </c>
      <c r="F2" t="s">
        <v>25</v>
      </c>
      <c r="G2">
        <v>45000</v>
      </c>
      <c r="H2" s="2" t="s">
        <v>47</v>
      </c>
      <c r="I2" s="2" t="s">
        <v>55</v>
      </c>
      <c r="J2" t="str" cm="1">
        <f t="array" ref="J2:J10">SUBSTITUTE(H2:H10, "/", "-", 1)</f>
        <v>11-2/2001</v>
      </c>
      <c r="K2" t="str" cm="1">
        <f t="array" ref="K2:K10">SUBSTITUTE(H2:H10, "/", "-", 2)</f>
        <v>11/2-2001</v>
      </c>
      <c r="L2" t="str" cm="1">
        <f t="array" ref="L2:L10">SUBSTITUTE(H2:H10, "/", "-")</f>
        <v>11-2-2001</v>
      </c>
    </row>
    <row r="3" spans="1:12" x14ac:dyDescent="0.3">
      <c r="A3">
        <v>1002</v>
      </c>
      <c r="B3" t="s">
        <v>4</v>
      </c>
      <c r="C3" t="s">
        <v>5</v>
      </c>
      <c r="D3">
        <v>30</v>
      </c>
      <c r="E3" t="s">
        <v>28</v>
      </c>
      <c r="F3" t="s">
        <v>27</v>
      </c>
      <c r="G3">
        <v>36000</v>
      </c>
      <c r="H3" s="2" t="s">
        <v>48</v>
      </c>
      <c r="I3" s="2" t="s">
        <v>56</v>
      </c>
      <c r="J3" t="str">
        <v>10-3/1999</v>
      </c>
      <c r="K3" t="str">
        <v>10/3-1999</v>
      </c>
      <c r="L3" t="str">
        <v>10-3-1999</v>
      </c>
    </row>
    <row r="4" spans="1:12" x14ac:dyDescent="0.3">
      <c r="A4">
        <v>1003</v>
      </c>
      <c r="B4" t="s">
        <v>6</v>
      </c>
      <c r="C4" t="s">
        <v>7</v>
      </c>
      <c r="D4">
        <v>29</v>
      </c>
      <c r="E4" t="s">
        <v>26</v>
      </c>
      <c r="F4" t="s">
        <v>25</v>
      </c>
      <c r="G4">
        <v>63000</v>
      </c>
      <c r="H4" s="2" t="s">
        <v>49</v>
      </c>
      <c r="I4" s="2" t="s">
        <v>57</v>
      </c>
      <c r="J4" t="str">
        <v>7-4/2000</v>
      </c>
      <c r="K4" t="str">
        <v>7/4-2000</v>
      </c>
      <c r="L4" t="str">
        <v>7-4-2000</v>
      </c>
    </row>
    <row r="5" spans="1:12" x14ac:dyDescent="0.3">
      <c r="A5">
        <v>1004</v>
      </c>
      <c r="B5" t="s">
        <v>13</v>
      </c>
      <c r="C5" t="s">
        <v>12</v>
      </c>
      <c r="D5">
        <v>31</v>
      </c>
      <c r="E5" t="s">
        <v>28</v>
      </c>
      <c r="F5" t="s">
        <v>29</v>
      </c>
      <c r="G5">
        <v>47000</v>
      </c>
      <c r="H5" s="2" t="s">
        <v>50</v>
      </c>
      <c r="I5" s="2" t="s">
        <v>58</v>
      </c>
      <c r="J5" t="str">
        <v>1-5/2000</v>
      </c>
      <c r="K5" t="str">
        <v>1/5-2000</v>
      </c>
      <c r="L5" t="str">
        <v>1-5-2000</v>
      </c>
    </row>
    <row r="6" spans="1:12" x14ac:dyDescent="0.3">
      <c r="A6">
        <v>1005</v>
      </c>
      <c r="B6" t="s">
        <v>14</v>
      </c>
      <c r="C6" t="s">
        <v>15</v>
      </c>
      <c r="D6">
        <v>32</v>
      </c>
      <c r="E6" t="s">
        <v>26</v>
      </c>
      <c r="F6" t="s">
        <v>30</v>
      </c>
      <c r="G6">
        <v>50000</v>
      </c>
      <c r="H6" s="2" t="s">
        <v>51</v>
      </c>
      <c r="I6" s="2" t="s">
        <v>59</v>
      </c>
      <c r="J6" t="str">
        <v>5-6/2001</v>
      </c>
      <c r="K6" t="str">
        <v>5/6-2001</v>
      </c>
      <c r="L6" t="str">
        <v>5-6-2001</v>
      </c>
    </row>
    <row r="7" spans="1:12" x14ac:dyDescent="0.3">
      <c r="A7">
        <v>1006</v>
      </c>
      <c r="B7" t="s">
        <v>8</v>
      </c>
      <c r="C7" t="s">
        <v>9</v>
      </c>
      <c r="D7">
        <v>35</v>
      </c>
      <c r="E7" t="s">
        <v>26</v>
      </c>
      <c r="F7" t="s">
        <v>31</v>
      </c>
      <c r="G7">
        <v>65000</v>
      </c>
      <c r="H7" s="2" t="s">
        <v>51</v>
      </c>
      <c r="I7" s="2" t="s">
        <v>60</v>
      </c>
      <c r="J7" t="str">
        <v>5-6/2001</v>
      </c>
      <c r="K7" t="str">
        <v>5/6-2001</v>
      </c>
      <c r="L7" t="str">
        <v>5-6-2001</v>
      </c>
    </row>
    <row r="8" spans="1:12" x14ac:dyDescent="0.3">
      <c r="A8">
        <v>1007</v>
      </c>
      <c r="B8" t="s">
        <v>33</v>
      </c>
      <c r="C8" t="s">
        <v>34</v>
      </c>
      <c r="D8">
        <v>32</v>
      </c>
      <c r="E8" t="s">
        <v>28</v>
      </c>
      <c r="F8" t="s">
        <v>32</v>
      </c>
      <c r="G8">
        <v>41000</v>
      </c>
      <c r="H8" s="2" t="s">
        <v>52</v>
      </c>
      <c r="I8" s="2" t="s">
        <v>60</v>
      </c>
      <c r="J8" t="str">
        <v>11-8/2003</v>
      </c>
      <c r="K8" t="str">
        <v>11/8-2003</v>
      </c>
      <c r="L8" t="str">
        <v>11-8-2003</v>
      </c>
    </row>
    <row r="9" spans="1:12" x14ac:dyDescent="0.3">
      <c r="A9">
        <v>1008</v>
      </c>
      <c r="B9" t="s">
        <v>16</v>
      </c>
      <c r="C9" t="s">
        <v>17</v>
      </c>
      <c r="D9">
        <v>38</v>
      </c>
      <c r="E9" t="s">
        <v>26</v>
      </c>
      <c r="F9" t="s">
        <v>25</v>
      </c>
      <c r="G9">
        <v>48000</v>
      </c>
      <c r="H9" s="2" t="s">
        <v>53</v>
      </c>
      <c r="I9" s="2" t="s">
        <v>61</v>
      </c>
      <c r="J9" t="str">
        <v>6-9/2002</v>
      </c>
      <c r="K9" t="str">
        <v>6/9-2002</v>
      </c>
      <c r="L9" t="str">
        <v>6-9-2002</v>
      </c>
    </row>
    <row r="10" spans="1:12" x14ac:dyDescent="0.3">
      <c r="A10">
        <v>1009</v>
      </c>
      <c r="B10" t="s">
        <v>10</v>
      </c>
      <c r="C10" t="s">
        <v>11</v>
      </c>
      <c r="D10">
        <v>31</v>
      </c>
      <c r="E10" t="s">
        <v>26</v>
      </c>
      <c r="F10" t="s">
        <v>29</v>
      </c>
      <c r="G10">
        <v>42000</v>
      </c>
      <c r="H10" s="2" t="s">
        <v>54</v>
      </c>
      <c r="I10" s="2" t="s">
        <v>61</v>
      </c>
      <c r="J10" t="str">
        <v>8-10/2003</v>
      </c>
      <c r="K10" t="str">
        <v>8/10-2003</v>
      </c>
      <c r="L10" t="str">
        <v>8-10-2003</v>
      </c>
    </row>
    <row r="12" spans="1:12" x14ac:dyDescent="0.3">
      <c r="H12" s="2"/>
      <c r="I12" s="2"/>
    </row>
    <row r="13" spans="1:12" x14ac:dyDescent="0.3">
      <c r="H13" s="2"/>
      <c r="I13" s="2"/>
    </row>
    <row r="14" spans="1:12" x14ac:dyDescent="0.3">
      <c r="H14" s="2"/>
      <c r="I14" s="2"/>
    </row>
    <row r="15" spans="1:12" x14ac:dyDescent="0.3">
      <c r="H15" s="2"/>
      <c r="I15" s="2"/>
    </row>
    <row r="16" spans="1:12" x14ac:dyDescent="0.3">
      <c r="H16" s="2"/>
      <c r="I16" s="2"/>
    </row>
    <row r="17" spans="8:9" x14ac:dyDescent="0.3">
      <c r="H17" s="2"/>
      <c r="I17" s="2"/>
    </row>
    <row r="18" spans="8:9" x14ac:dyDescent="0.3">
      <c r="H18" s="2"/>
      <c r="I18" s="2"/>
    </row>
    <row r="19" spans="8:9" x14ac:dyDescent="0.3">
      <c r="H19" s="2"/>
      <c r="I19" s="2"/>
    </row>
    <row r="20" spans="8:9" x14ac:dyDescent="0.3">
      <c r="H20" s="2"/>
      <c r="I20" s="2"/>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0"/>
  </sheetPr>
  <dimension ref="A1:L10"/>
  <sheetViews>
    <sheetView workbookViewId="0">
      <selection activeCell="O8" sqref="O8"/>
    </sheetView>
  </sheetViews>
  <sheetFormatPr defaultColWidth="13" defaultRowHeight="14.4" x14ac:dyDescent="0.3"/>
  <sheetData>
    <row r="1" spans="1:12" x14ac:dyDescent="0.3">
      <c r="A1" t="s">
        <v>20</v>
      </c>
      <c r="B1" t="s">
        <v>0</v>
      </c>
      <c r="C1" t="s">
        <v>1</v>
      </c>
      <c r="D1" t="s">
        <v>23</v>
      </c>
      <c r="E1" t="s">
        <v>24</v>
      </c>
      <c r="F1" t="s">
        <v>21</v>
      </c>
      <c r="G1" t="s">
        <v>22</v>
      </c>
      <c r="H1" t="s">
        <v>35</v>
      </c>
      <c r="I1" t="s">
        <v>36</v>
      </c>
      <c r="J1" t="s">
        <v>72</v>
      </c>
      <c r="K1" t="s">
        <v>73</v>
      </c>
      <c r="L1" t="s">
        <v>74</v>
      </c>
    </row>
    <row r="2" spans="1:12" x14ac:dyDescent="0.3">
      <c r="A2">
        <v>1001</v>
      </c>
      <c r="B2" t="s">
        <v>2</v>
      </c>
      <c r="C2" t="s">
        <v>3</v>
      </c>
      <c r="D2">
        <v>30</v>
      </c>
      <c r="E2" t="s">
        <v>26</v>
      </c>
      <c r="F2" t="s">
        <v>25</v>
      </c>
      <c r="G2">
        <v>45000</v>
      </c>
      <c r="H2" s="1">
        <v>37197</v>
      </c>
      <c r="I2" s="1">
        <v>42253</v>
      </c>
      <c r="J2">
        <f>SUM(G2:G10)</f>
        <v>437000</v>
      </c>
      <c r="K2">
        <f>SUMIF(D2:D10, "&gt;30", G2:G10)</f>
        <v>293000</v>
      </c>
      <c r="L2">
        <f>SUMIFS(G2:G10, D2:D10, "&gt;30", E2:E10, "Female")</f>
        <v>88000</v>
      </c>
    </row>
    <row r="3" spans="1:12" x14ac:dyDescent="0.3">
      <c r="A3">
        <v>1002</v>
      </c>
      <c r="B3" t="s">
        <v>4</v>
      </c>
      <c r="C3" t="s">
        <v>5</v>
      </c>
      <c r="D3">
        <v>30</v>
      </c>
      <c r="E3" t="s">
        <v>28</v>
      </c>
      <c r="F3" t="s">
        <v>27</v>
      </c>
      <c r="G3">
        <v>36000</v>
      </c>
      <c r="H3" s="1">
        <v>36436</v>
      </c>
      <c r="I3" s="1">
        <v>42287</v>
      </c>
    </row>
    <row r="4" spans="1:12" x14ac:dyDescent="0.3">
      <c r="A4">
        <v>1003</v>
      </c>
      <c r="B4" t="s">
        <v>6</v>
      </c>
      <c r="C4" t="s">
        <v>7</v>
      </c>
      <c r="D4">
        <v>29</v>
      </c>
      <c r="E4" t="s">
        <v>26</v>
      </c>
      <c r="F4" t="s">
        <v>25</v>
      </c>
      <c r="G4">
        <v>63000</v>
      </c>
      <c r="H4" s="1">
        <v>36711</v>
      </c>
      <c r="I4" s="1">
        <v>42986</v>
      </c>
    </row>
    <row r="5" spans="1:12" x14ac:dyDescent="0.3">
      <c r="A5">
        <v>1004</v>
      </c>
      <c r="B5" t="s">
        <v>13</v>
      </c>
      <c r="C5" t="s">
        <v>12</v>
      </c>
      <c r="D5">
        <v>31</v>
      </c>
      <c r="E5" t="s">
        <v>28</v>
      </c>
      <c r="F5" t="s">
        <v>29</v>
      </c>
      <c r="G5">
        <v>47000</v>
      </c>
      <c r="H5" s="1">
        <v>36530</v>
      </c>
      <c r="I5" s="1">
        <v>42341</v>
      </c>
    </row>
    <row r="6" spans="1:12" x14ac:dyDescent="0.3">
      <c r="A6">
        <v>1005</v>
      </c>
      <c r="B6" t="s">
        <v>14</v>
      </c>
      <c r="C6" t="s">
        <v>15</v>
      </c>
      <c r="D6">
        <v>32</v>
      </c>
      <c r="E6" t="s">
        <v>26</v>
      </c>
      <c r="F6" t="s">
        <v>30</v>
      </c>
      <c r="G6">
        <v>50000</v>
      </c>
      <c r="H6" s="1">
        <v>37017</v>
      </c>
      <c r="I6" s="1">
        <v>42977</v>
      </c>
    </row>
    <row r="7" spans="1:12" x14ac:dyDescent="0.3">
      <c r="A7">
        <v>1006</v>
      </c>
      <c r="B7" t="s">
        <v>8</v>
      </c>
      <c r="C7" t="s">
        <v>9</v>
      </c>
      <c r="D7">
        <v>35</v>
      </c>
      <c r="E7" t="s">
        <v>26</v>
      </c>
      <c r="F7" t="s">
        <v>31</v>
      </c>
      <c r="G7">
        <v>65000</v>
      </c>
      <c r="H7" s="1">
        <v>35040</v>
      </c>
      <c r="I7" s="1">
        <v>41528</v>
      </c>
    </row>
    <row r="8" spans="1:12" x14ac:dyDescent="0.3">
      <c r="A8">
        <v>1007</v>
      </c>
      <c r="B8" t="s">
        <v>33</v>
      </c>
      <c r="C8" t="s">
        <v>34</v>
      </c>
      <c r="D8">
        <v>32</v>
      </c>
      <c r="E8" t="s">
        <v>28</v>
      </c>
      <c r="F8" t="s">
        <v>32</v>
      </c>
      <c r="G8">
        <v>41000</v>
      </c>
      <c r="H8" s="1">
        <v>37933</v>
      </c>
      <c r="I8" s="1">
        <v>41551</v>
      </c>
    </row>
    <row r="9" spans="1:12" x14ac:dyDescent="0.3">
      <c r="A9">
        <v>1008</v>
      </c>
      <c r="B9" t="s">
        <v>16</v>
      </c>
      <c r="C9" t="s">
        <v>17</v>
      </c>
      <c r="D9">
        <v>38</v>
      </c>
      <c r="E9" t="s">
        <v>26</v>
      </c>
      <c r="F9" t="s">
        <v>25</v>
      </c>
      <c r="G9">
        <v>48000</v>
      </c>
      <c r="H9" s="1">
        <v>37416</v>
      </c>
      <c r="I9" s="1">
        <v>42116</v>
      </c>
    </row>
    <row r="10" spans="1:12" x14ac:dyDescent="0.3">
      <c r="A10">
        <v>1009</v>
      </c>
      <c r="B10" t="s">
        <v>10</v>
      </c>
      <c r="C10" t="s">
        <v>11</v>
      </c>
      <c r="D10">
        <v>31</v>
      </c>
      <c r="E10" t="s">
        <v>26</v>
      </c>
      <c r="F10" t="s">
        <v>29</v>
      </c>
      <c r="G10">
        <v>42000</v>
      </c>
      <c r="H10" s="1">
        <v>37843</v>
      </c>
      <c r="I10" s="1">
        <v>40800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0"/>
  </sheetPr>
  <dimension ref="A1:L10"/>
  <sheetViews>
    <sheetView workbookViewId="0">
      <selection activeCell="L1" sqref="L1"/>
    </sheetView>
  </sheetViews>
  <sheetFormatPr defaultColWidth="13.6640625" defaultRowHeight="14.4" x14ac:dyDescent="0.3"/>
  <cols>
    <col min="1" max="1" width="10.77734375" bestFit="1" customWidth="1"/>
    <col min="4" max="4" width="7.6640625" customWidth="1"/>
  </cols>
  <sheetData>
    <row r="1" spans="1:12" x14ac:dyDescent="0.3">
      <c r="A1" t="s">
        <v>20</v>
      </c>
      <c r="B1" t="s">
        <v>0</v>
      </c>
      <c r="C1" t="s">
        <v>1</v>
      </c>
      <c r="D1" t="s">
        <v>23</v>
      </c>
      <c r="E1" t="s">
        <v>24</v>
      </c>
      <c r="F1" t="s">
        <v>21</v>
      </c>
      <c r="G1" t="s">
        <v>22</v>
      </c>
      <c r="H1" t="s">
        <v>35</v>
      </c>
      <c r="I1" t="s">
        <v>36</v>
      </c>
      <c r="J1" t="s">
        <v>75</v>
      </c>
      <c r="K1" t="s">
        <v>76</v>
      </c>
      <c r="L1" t="s">
        <v>77</v>
      </c>
    </row>
    <row r="2" spans="1:12" x14ac:dyDescent="0.3">
      <c r="A2">
        <v>1001</v>
      </c>
      <c r="B2" t="s">
        <v>2</v>
      </c>
      <c r="C2" t="s">
        <v>3</v>
      </c>
      <c r="D2">
        <v>30</v>
      </c>
      <c r="E2" t="s">
        <v>26</v>
      </c>
      <c r="F2" t="s">
        <v>25</v>
      </c>
      <c r="G2">
        <v>45000</v>
      </c>
      <c r="H2" s="1">
        <v>37197</v>
      </c>
      <c r="I2" s="1">
        <v>42253</v>
      </c>
      <c r="J2">
        <f>COUNT(A2:A10)</f>
        <v>9</v>
      </c>
      <c r="K2">
        <f>COUNTIF(E2:E10, "Male")</f>
        <v>6</v>
      </c>
      <c r="L2">
        <f>COUNTIFS(D2:D10, "&gt;30", E2:E10, "Female")</f>
        <v>2</v>
      </c>
    </row>
    <row r="3" spans="1:12" x14ac:dyDescent="0.3">
      <c r="A3">
        <v>1002</v>
      </c>
      <c r="B3" t="s">
        <v>4</v>
      </c>
      <c r="C3" t="s">
        <v>5</v>
      </c>
      <c r="D3">
        <v>30</v>
      </c>
      <c r="E3" t="s">
        <v>28</v>
      </c>
      <c r="F3" t="s">
        <v>27</v>
      </c>
      <c r="G3">
        <v>36000</v>
      </c>
      <c r="H3" s="1">
        <v>36436</v>
      </c>
      <c r="I3" s="1">
        <v>42287</v>
      </c>
    </row>
    <row r="4" spans="1:12" x14ac:dyDescent="0.3">
      <c r="A4">
        <v>1003</v>
      </c>
      <c r="B4" t="s">
        <v>6</v>
      </c>
      <c r="C4" t="s">
        <v>7</v>
      </c>
      <c r="D4">
        <v>29</v>
      </c>
      <c r="E4" t="s">
        <v>26</v>
      </c>
      <c r="F4" t="s">
        <v>25</v>
      </c>
      <c r="G4">
        <v>63000</v>
      </c>
      <c r="H4" s="1">
        <v>36711</v>
      </c>
      <c r="I4" s="1">
        <v>42986</v>
      </c>
    </row>
    <row r="5" spans="1:12" x14ac:dyDescent="0.3">
      <c r="A5">
        <v>1004</v>
      </c>
      <c r="B5" t="s">
        <v>13</v>
      </c>
      <c r="C5" t="s">
        <v>12</v>
      </c>
      <c r="D5">
        <v>31</v>
      </c>
      <c r="E5" t="s">
        <v>28</v>
      </c>
      <c r="F5" t="s">
        <v>29</v>
      </c>
      <c r="G5">
        <v>47000</v>
      </c>
      <c r="H5" s="1">
        <v>36530</v>
      </c>
      <c r="I5" s="1">
        <v>42341</v>
      </c>
    </row>
    <row r="6" spans="1:12" x14ac:dyDescent="0.3">
      <c r="A6">
        <v>1005</v>
      </c>
      <c r="B6" t="s">
        <v>14</v>
      </c>
      <c r="C6" t="s">
        <v>15</v>
      </c>
      <c r="D6">
        <v>32</v>
      </c>
      <c r="E6" t="s">
        <v>26</v>
      </c>
      <c r="F6" t="s">
        <v>30</v>
      </c>
      <c r="G6">
        <v>50000</v>
      </c>
      <c r="H6" s="1">
        <v>37017</v>
      </c>
      <c r="I6" s="1">
        <v>42977</v>
      </c>
    </row>
    <row r="7" spans="1:12" x14ac:dyDescent="0.3">
      <c r="A7">
        <v>1006</v>
      </c>
      <c r="B7" t="s">
        <v>8</v>
      </c>
      <c r="C7" t="s">
        <v>9</v>
      </c>
      <c r="D7">
        <v>35</v>
      </c>
      <c r="E7" t="s">
        <v>26</v>
      </c>
      <c r="F7" t="s">
        <v>31</v>
      </c>
      <c r="G7">
        <v>65000</v>
      </c>
      <c r="H7" s="1">
        <v>35040</v>
      </c>
      <c r="I7" s="1">
        <v>41528</v>
      </c>
    </row>
    <row r="8" spans="1:12" x14ac:dyDescent="0.3">
      <c r="A8">
        <v>1007</v>
      </c>
      <c r="B8" t="s">
        <v>33</v>
      </c>
      <c r="C8" t="s">
        <v>34</v>
      </c>
      <c r="D8">
        <v>32</v>
      </c>
      <c r="E8" t="s">
        <v>28</v>
      </c>
      <c r="F8" t="s">
        <v>32</v>
      </c>
      <c r="G8">
        <v>41000</v>
      </c>
      <c r="H8" s="1">
        <v>37933</v>
      </c>
      <c r="I8" s="1">
        <v>41551</v>
      </c>
    </row>
    <row r="9" spans="1:12" x14ac:dyDescent="0.3">
      <c r="A9">
        <v>1008</v>
      </c>
      <c r="B9" t="s">
        <v>16</v>
      </c>
      <c r="C9" t="s">
        <v>17</v>
      </c>
      <c r="D9">
        <v>38</v>
      </c>
      <c r="E9" t="s">
        <v>26</v>
      </c>
      <c r="F9" t="s">
        <v>25</v>
      </c>
      <c r="G9">
        <v>48000</v>
      </c>
      <c r="H9" s="1">
        <v>37416</v>
      </c>
      <c r="I9" s="1">
        <v>42116</v>
      </c>
    </row>
    <row r="10" spans="1:12" x14ac:dyDescent="0.3">
      <c r="A10">
        <v>1009</v>
      </c>
      <c r="B10" t="s">
        <v>10</v>
      </c>
      <c r="C10" t="s">
        <v>11</v>
      </c>
      <c r="D10">
        <v>31</v>
      </c>
      <c r="E10" t="s">
        <v>26</v>
      </c>
      <c r="F10" t="s">
        <v>29</v>
      </c>
      <c r="G10">
        <v>42000</v>
      </c>
      <c r="H10" s="1">
        <v>37843</v>
      </c>
      <c r="I10" s="1">
        <v>40800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0"/>
  </sheetPr>
  <dimension ref="A1:K10"/>
  <sheetViews>
    <sheetView tabSelected="1" workbookViewId="0">
      <selection activeCell="Q5" sqref="Q5"/>
    </sheetView>
  </sheetViews>
  <sheetFormatPr defaultRowHeight="14.4" x14ac:dyDescent="0.3"/>
  <cols>
    <col min="8" max="8" width="14.44140625" customWidth="1"/>
    <col min="9" max="9" width="13.33203125" customWidth="1"/>
    <col min="10" max="10" width="5.21875" bestFit="1" customWidth="1"/>
    <col min="11" max="11" width="13.88671875" bestFit="1" customWidth="1"/>
  </cols>
  <sheetData>
    <row r="1" spans="1:11" x14ac:dyDescent="0.3">
      <c r="A1" t="s">
        <v>20</v>
      </c>
      <c r="B1" t="s">
        <v>0</v>
      </c>
      <c r="C1" t="s">
        <v>1</v>
      </c>
      <c r="D1" t="s">
        <v>23</v>
      </c>
      <c r="E1" t="s">
        <v>24</v>
      </c>
      <c r="F1" t="s">
        <v>21</v>
      </c>
      <c r="G1" t="s">
        <v>22</v>
      </c>
      <c r="H1" t="s">
        <v>35</v>
      </c>
      <c r="I1" t="s">
        <v>36</v>
      </c>
      <c r="J1" t="s">
        <v>82</v>
      </c>
      <c r="K1" t="s">
        <v>83</v>
      </c>
    </row>
    <row r="2" spans="1:11" x14ac:dyDescent="0.3">
      <c r="A2">
        <v>1001</v>
      </c>
      <c r="B2" t="s">
        <v>2</v>
      </c>
      <c r="C2" t="s">
        <v>3</v>
      </c>
      <c r="D2">
        <v>30</v>
      </c>
      <c r="E2" t="s">
        <v>26</v>
      </c>
      <c r="F2" t="s">
        <v>25</v>
      </c>
      <c r="G2">
        <v>45000</v>
      </c>
      <c r="H2" s="2" t="s">
        <v>47</v>
      </c>
      <c r="I2" s="2" t="s">
        <v>55</v>
      </c>
      <c r="J2">
        <f>_xlfn.DAYS(I2,H2)</f>
        <v>5056</v>
      </c>
      <c r="K2">
        <f>NETWORKDAYS(H2,I2)</f>
        <v>3611</v>
      </c>
    </row>
    <row r="3" spans="1:11" x14ac:dyDescent="0.3">
      <c r="A3">
        <v>1002</v>
      </c>
      <c r="B3" t="s">
        <v>4</v>
      </c>
      <c r="C3" t="s">
        <v>5</v>
      </c>
      <c r="D3">
        <v>30</v>
      </c>
      <c r="E3" t="s">
        <v>28</v>
      </c>
      <c r="F3" t="s">
        <v>27</v>
      </c>
      <c r="G3">
        <v>36000</v>
      </c>
      <c r="H3" s="2" t="s">
        <v>48</v>
      </c>
      <c r="I3" s="2" t="s">
        <v>56</v>
      </c>
      <c r="J3">
        <f t="shared" ref="J3:J10" si="0">_xlfn.DAYS(I3,H3)</f>
        <v>5851</v>
      </c>
      <c r="K3">
        <f t="shared" ref="K3:K10" si="1">NETWORKDAYS(H3,I3)</f>
        <v>4180</v>
      </c>
    </row>
    <row r="4" spans="1:11" x14ac:dyDescent="0.3">
      <c r="A4">
        <v>1003</v>
      </c>
      <c r="B4" t="s">
        <v>6</v>
      </c>
      <c r="C4" t="s">
        <v>7</v>
      </c>
      <c r="D4">
        <v>29</v>
      </c>
      <c r="E4" t="s">
        <v>26</v>
      </c>
      <c r="F4" t="s">
        <v>25</v>
      </c>
      <c r="G4">
        <v>63000</v>
      </c>
      <c r="H4" s="2" t="s">
        <v>49</v>
      </c>
      <c r="I4" s="2" t="s">
        <v>57</v>
      </c>
      <c r="J4">
        <f t="shared" si="0"/>
        <v>6275</v>
      </c>
      <c r="K4">
        <f t="shared" si="1"/>
        <v>4484</v>
      </c>
    </row>
    <row r="5" spans="1:11" x14ac:dyDescent="0.3">
      <c r="A5">
        <v>1004</v>
      </c>
      <c r="B5" t="s">
        <v>13</v>
      </c>
      <c r="C5" t="s">
        <v>12</v>
      </c>
      <c r="D5">
        <v>31</v>
      </c>
      <c r="E5" t="s">
        <v>28</v>
      </c>
      <c r="F5" t="s">
        <v>29</v>
      </c>
      <c r="G5">
        <v>47000</v>
      </c>
      <c r="H5" s="2" t="s">
        <v>50</v>
      </c>
      <c r="I5" s="2" t="s">
        <v>58</v>
      </c>
      <c r="J5">
        <f t="shared" si="0"/>
        <v>5811</v>
      </c>
      <c r="K5">
        <f t="shared" si="1"/>
        <v>4152</v>
      </c>
    </row>
    <row r="6" spans="1:11" x14ac:dyDescent="0.3">
      <c r="A6">
        <v>1005</v>
      </c>
      <c r="B6" t="s">
        <v>14</v>
      </c>
      <c r="C6" t="s">
        <v>15</v>
      </c>
      <c r="D6">
        <v>32</v>
      </c>
      <c r="E6" t="s">
        <v>26</v>
      </c>
      <c r="F6" t="s">
        <v>30</v>
      </c>
      <c r="G6">
        <v>50000</v>
      </c>
      <c r="H6" s="2" t="s">
        <v>51</v>
      </c>
      <c r="I6" s="2" t="s">
        <v>59</v>
      </c>
      <c r="J6">
        <f t="shared" si="0"/>
        <v>5960</v>
      </c>
      <c r="K6">
        <f t="shared" si="1"/>
        <v>4258</v>
      </c>
    </row>
    <row r="7" spans="1:11" x14ac:dyDescent="0.3">
      <c r="A7">
        <v>1006</v>
      </c>
      <c r="B7" t="s">
        <v>8</v>
      </c>
      <c r="C7" t="s">
        <v>9</v>
      </c>
      <c r="D7">
        <v>35</v>
      </c>
      <c r="E7" t="s">
        <v>26</v>
      </c>
      <c r="F7" t="s">
        <v>31</v>
      </c>
      <c r="G7">
        <v>65000</v>
      </c>
      <c r="H7" s="2" t="s">
        <v>51</v>
      </c>
      <c r="I7" s="2" t="s">
        <v>60</v>
      </c>
      <c r="J7">
        <f t="shared" si="0"/>
        <v>4511</v>
      </c>
      <c r="K7">
        <f t="shared" si="1"/>
        <v>3223</v>
      </c>
    </row>
    <row r="8" spans="1:11" x14ac:dyDescent="0.3">
      <c r="A8">
        <v>1007</v>
      </c>
      <c r="B8" t="s">
        <v>33</v>
      </c>
      <c r="C8" t="s">
        <v>34</v>
      </c>
      <c r="D8">
        <v>32</v>
      </c>
      <c r="E8" t="s">
        <v>28</v>
      </c>
      <c r="F8" t="s">
        <v>32</v>
      </c>
      <c r="G8">
        <v>41000</v>
      </c>
      <c r="H8" s="2" t="s">
        <v>52</v>
      </c>
      <c r="I8" s="2" t="s">
        <v>60</v>
      </c>
      <c r="J8">
        <f t="shared" si="0"/>
        <v>3595</v>
      </c>
      <c r="K8">
        <f t="shared" si="1"/>
        <v>2568</v>
      </c>
    </row>
    <row r="9" spans="1:11" x14ac:dyDescent="0.3">
      <c r="A9">
        <v>1008</v>
      </c>
      <c r="B9" t="s">
        <v>16</v>
      </c>
      <c r="C9" t="s">
        <v>17</v>
      </c>
      <c r="D9">
        <v>38</v>
      </c>
      <c r="E9" t="s">
        <v>26</v>
      </c>
      <c r="F9" t="s">
        <v>25</v>
      </c>
      <c r="G9">
        <v>48000</v>
      </c>
      <c r="H9" s="2" t="s">
        <v>53</v>
      </c>
      <c r="I9" s="2" t="s">
        <v>61</v>
      </c>
      <c r="J9">
        <f t="shared" si="0"/>
        <v>4700</v>
      </c>
      <c r="K9">
        <f t="shared" si="1"/>
        <v>3358</v>
      </c>
    </row>
    <row r="10" spans="1:11" x14ac:dyDescent="0.3">
      <c r="A10">
        <v>1009</v>
      </c>
      <c r="B10" t="s">
        <v>10</v>
      </c>
      <c r="C10" t="s">
        <v>11</v>
      </c>
      <c r="D10">
        <v>31</v>
      </c>
      <c r="E10" t="s">
        <v>26</v>
      </c>
      <c r="F10" t="s">
        <v>29</v>
      </c>
      <c r="G10">
        <v>42000</v>
      </c>
      <c r="H10" s="2" t="s">
        <v>54</v>
      </c>
      <c r="I10" s="2" t="s">
        <v>61</v>
      </c>
      <c r="J10">
        <f t="shared" si="0"/>
        <v>4273</v>
      </c>
      <c r="K10">
        <f t="shared" si="1"/>
        <v>3053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Max-Min</vt:lpstr>
      <vt:lpstr>IF-IFS</vt:lpstr>
      <vt:lpstr>Len</vt:lpstr>
      <vt:lpstr>LeftRight</vt:lpstr>
      <vt:lpstr>DateToText</vt:lpstr>
      <vt:lpstr>TRIM</vt:lpstr>
      <vt:lpstr>Concatenate</vt:lpstr>
      <vt:lpstr>Substitute</vt:lpstr>
      <vt:lpstr>SUM-SumIF</vt:lpstr>
      <vt:lpstr>Count-CountIF</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Amadeo Genio</cp:lastModifiedBy>
  <dcterms:created xsi:type="dcterms:W3CDTF">2021-12-16T14:18:34Z</dcterms:created>
  <dcterms:modified xsi:type="dcterms:W3CDTF">2025-06-10T06:38:08Z</dcterms:modified>
</cp:coreProperties>
</file>