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KK\DecisionTree\"/>
    </mc:Choice>
  </mc:AlternateContent>
  <bookViews>
    <workbookView xWindow="0" yWindow="0" windowWidth="19200" windowHeight="7310" activeTab="4"/>
  </bookViews>
  <sheets>
    <sheet name="Level 0" sheetId="1" r:id="rId1"/>
    <sheet name="Level 1" sheetId="2" r:id="rId2"/>
    <sheet name="Level 2" sheetId="3" r:id="rId3"/>
    <sheet name="Level 3" sheetId="4" r:id="rId4"/>
    <sheet name="Data Tes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O36" i="4" l="1"/>
  <c r="T34" i="4" s="1"/>
  <c r="N36" i="4"/>
  <c r="P35" i="4"/>
  <c r="P34" i="4"/>
  <c r="O30" i="4"/>
  <c r="N30" i="4"/>
  <c r="P29" i="4"/>
  <c r="P28" i="4"/>
  <c r="P24" i="4"/>
  <c r="O24" i="4"/>
  <c r="T21" i="4" s="1"/>
  <c r="N24" i="4"/>
  <c r="Q23" i="4"/>
  <c r="Q22" i="4"/>
  <c r="P18" i="4"/>
  <c r="Q18" i="4" s="1"/>
  <c r="T17" i="4" s="1"/>
  <c r="O18" i="4"/>
  <c r="N18" i="4"/>
  <c r="Q17" i="4"/>
  <c r="Q16" i="4"/>
  <c r="T15" i="4"/>
  <c r="T14" i="4"/>
  <c r="Q12" i="4"/>
  <c r="P12" i="4"/>
  <c r="O12" i="4"/>
  <c r="N12" i="4"/>
  <c r="Q11" i="4"/>
  <c r="T10" i="4"/>
  <c r="T11" i="4" s="1"/>
  <c r="Q10" i="4"/>
  <c r="T9" i="4"/>
  <c r="O6" i="4"/>
  <c r="N6" i="4"/>
  <c r="P5" i="4"/>
  <c r="P4" i="4"/>
  <c r="T3" i="4"/>
  <c r="I3" i="4"/>
  <c r="I2" i="4"/>
  <c r="T11" i="2"/>
  <c r="T4" i="1"/>
  <c r="O36" i="3"/>
  <c r="N36" i="3"/>
  <c r="T33" i="3" s="1"/>
  <c r="P35" i="3"/>
  <c r="T34" i="3"/>
  <c r="P34" i="3"/>
  <c r="O30" i="3"/>
  <c r="N30" i="3"/>
  <c r="P29" i="3"/>
  <c r="P28" i="3"/>
  <c r="P24" i="3"/>
  <c r="O24" i="3"/>
  <c r="T21" i="3" s="1"/>
  <c r="N24" i="3"/>
  <c r="Q24" i="3" s="1"/>
  <c r="Q23" i="3"/>
  <c r="Q22" i="3"/>
  <c r="P18" i="3"/>
  <c r="O18" i="3"/>
  <c r="T15" i="3" s="1"/>
  <c r="N18" i="3"/>
  <c r="Q17" i="3"/>
  <c r="Q16" i="3"/>
  <c r="T14" i="3"/>
  <c r="Q12" i="3"/>
  <c r="T11" i="3" s="1"/>
  <c r="P12" i="3"/>
  <c r="O12" i="3"/>
  <c r="N12" i="3"/>
  <c r="Q11" i="3"/>
  <c r="T10" i="3"/>
  <c r="Q10" i="3"/>
  <c r="T9" i="3"/>
  <c r="O6" i="3"/>
  <c r="N6" i="3"/>
  <c r="P5" i="3"/>
  <c r="P4" i="3"/>
  <c r="T3" i="3"/>
  <c r="I3" i="3"/>
  <c r="I2" i="3"/>
  <c r="I4" i="3" s="1"/>
  <c r="I3" i="2"/>
  <c r="I2" i="2"/>
  <c r="O36" i="2"/>
  <c r="T34" i="2" s="1"/>
  <c r="N36" i="2"/>
  <c r="P35" i="2"/>
  <c r="P34" i="2"/>
  <c r="T33" i="2"/>
  <c r="O30" i="2"/>
  <c r="N30" i="2"/>
  <c r="P29" i="2"/>
  <c r="P28" i="2"/>
  <c r="P24" i="2"/>
  <c r="O24" i="2"/>
  <c r="T21" i="2" s="1"/>
  <c r="N24" i="2"/>
  <c r="T20" i="2" s="1"/>
  <c r="Q23" i="2"/>
  <c r="Q22" i="2"/>
  <c r="P18" i="2"/>
  <c r="O18" i="2"/>
  <c r="T15" i="2" s="1"/>
  <c r="N18" i="2"/>
  <c r="Q17" i="2"/>
  <c r="Q16" i="2"/>
  <c r="P12" i="2"/>
  <c r="O12" i="2"/>
  <c r="N12" i="2"/>
  <c r="Q12" i="2" s="1"/>
  <c r="Q11" i="2"/>
  <c r="T10" i="2"/>
  <c r="Q10" i="2"/>
  <c r="T9" i="2"/>
  <c r="O6" i="2"/>
  <c r="T3" i="2" s="1"/>
  <c r="N6" i="2"/>
  <c r="P5" i="2"/>
  <c r="P4" i="2"/>
  <c r="T24" i="1"/>
  <c r="T23" i="1"/>
  <c r="T22" i="1"/>
  <c r="T21" i="1"/>
  <c r="T20" i="1"/>
  <c r="T12" i="1"/>
  <c r="T11" i="1"/>
  <c r="T10" i="1"/>
  <c r="T9" i="1"/>
  <c r="P6" i="4" l="1"/>
  <c r="T4" i="4" s="1"/>
  <c r="P30" i="4"/>
  <c r="T28" i="4" s="1"/>
  <c r="P36" i="4"/>
  <c r="T35" i="4" s="1"/>
  <c r="T26" i="4"/>
  <c r="T33" i="4"/>
  <c r="I4" i="4"/>
  <c r="I6" i="4" s="1"/>
  <c r="T20" i="4"/>
  <c r="Q24" i="4"/>
  <c r="T23" i="4" s="1"/>
  <c r="P36" i="3"/>
  <c r="T35" i="3" s="1"/>
  <c r="P30" i="3"/>
  <c r="P36" i="2"/>
  <c r="T35" i="2"/>
  <c r="P30" i="2"/>
  <c r="T26" i="2"/>
  <c r="P6" i="3"/>
  <c r="T4" i="3" s="1"/>
  <c r="Q18" i="3"/>
  <c r="T17" i="3" s="1"/>
  <c r="I6" i="3"/>
  <c r="T20" i="3"/>
  <c r="T23" i="3" s="1"/>
  <c r="T26" i="3"/>
  <c r="Q18" i="2"/>
  <c r="T17" i="2" s="1"/>
  <c r="T14" i="2"/>
  <c r="P6" i="2"/>
  <c r="T4" i="2" s="1"/>
  <c r="I4" i="2"/>
  <c r="I6" i="2" s="1"/>
  <c r="Q24" i="2"/>
  <c r="T23" i="2" s="1"/>
  <c r="T29" i="4" l="1"/>
  <c r="T18" i="4"/>
  <c r="T5" i="4"/>
  <c r="T12" i="4"/>
  <c r="T36" i="4"/>
  <c r="T24" i="4"/>
  <c r="T28" i="3"/>
  <c r="T29" i="3" s="1"/>
  <c r="T28" i="2"/>
  <c r="T36" i="3"/>
  <c r="T18" i="3"/>
  <c r="T5" i="3"/>
  <c r="T12" i="3"/>
  <c r="T24" i="3"/>
  <c r="T36" i="2"/>
  <c r="T18" i="2"/>
  <c r="T5" i="2"/>
  <c r="T12" i="2"/>
  <c r="T29" i="2"/>
  <c r="T24" i="2"/>
  <c r="T17" i="1" l="1"/>
  <c r="T15" i="1"/>
  <c r="P24" i="1"/>
  <c r="O24" i="1"/>
  <c r="N24" i="1"/>
  <c r="Q23" i="1"/>
  <c r="Q22" i="1"/>
  <c r="T14" i="1"/>
  <c r="P12" i="1"/>
  <c r="O12" i="1"/>
  <c r="N12" i="1"/>
  <c r="Q11" i="1"/>
  <c r="Q10" i="1"/>
  <c r="I3" i="1"/>
  <c r="I2" i="1"/>
  <c r="O36" i="1"/>
  <c r="T34" i="1" s="1"/>
  <c r="N36" i="1"/>
  <c r="P35" i="1"/>
  <c r="P34" i="1"/>
  <c r="O30" i="1"/>
  <c r="T27" i="1" s="1"/>
  <c r="N30" i="1"/>
  <c r="T26" i="1" s="1"/>
  <c r="P29" i="1"/>
  <c r="P28" i="1"/>
  <c r="P18" i="1"/>
  <c r="O18" i="1"/>
  <c r="N18" i="1"/>
  <c r="Q17" i="1"/>
  <c r="Q16" i="1"/>
  <c r="O6" i="1"/>
  <c r="N6" i="1"/>
  <c r="P5" i="1"/>
  <c r="P4" i="1"/>
  <c r="Q24" i="1" l="1"/>
  <c r="Q12" i="1"/>
  <c r="Q18" i="1"/>
  <c r="P30" i="1"/>
  <c r="T28" i="1" s="1"/>
  <c r="P36" i="1"/>
  <c r="T35" i="1" s="1"/>
  <c r="I4" i="1"/>
  <c r="I6" i="1" s="1"/>
  <c r="P6" i="1"/>
  <c r="T5" i="1" l="1"/>
  <c r="T36" i="1"/>
  <c r="T18" i="1"/>
  <c r="T29" i="1"/>
</calcChain>
</file>

<file path=xl/sharedStrings.xml><?xml version="1.0" encoding="utf-8"?>
<sst xmlns="http://schemas.openxmlformats.org/spreadsheetml/2006/main" count="847" uniqueCount="63">
  <si>
    <t xml:space="preserve">Record </t>
  </si>
  <si>
    <t xml:space="preserve">Class </t>
  </si>
  <si>
    <t>Total</t>
  </si>
  <si>
    <t>Class</t>
  </si>
  <si>
    <t>Gain</t>
  </si>
  <si>
    <t>HIGHEST</t>
  </si>
  <si>
    <t>Entropy Parent</t>
  </si>
  <si>
    <t>Entropy(Size=S)</t>
  </si>
  <si>
    <t>Entropy(Size=L)</t>
  </si>
  <si>
    <t>Entropy(Class,Size)</t>
  </si>
  <si>
    <t>Entropy(Size=S&amp;M)</t>
  </si>
  <si>
    <t>Entropy(Class, Size)</t>
  </si>
  <si>
    <t>Entropy(Size=M&amp;L)</t>
  </si>
  <si>
    <t>Year</t>
  </si>
  <si>
    <t>Engine HP</t>
  </si>
  <si>
    <t>Vehicle Size</t>
  </si>
  <si>
    <t>Market Category</t>
  </si>
  <si>
    <t>Old</t>
  </si>
  <si>
    <t>New</t>
  </si>
  <si>
    <t>Low</t>
  </si>
  <si>
    <t>Medium</t>
  </si>
  <si>
    <t>High</t>
  </si>
  <si>
    <t>Midsize</t>
  </si>
  <si>
    <t>Compact</t>
  </si>
  <si>
    <t>Large</t>
  </si>
  <si>
    <t>Luxury</t>
  </si>
  <si>
    <t>High-Performance</t>
  </si>
  <si>
    <t>Hatchback</t>
  </si>
  <si>
    <t>Cheap</t>
  </si>
  <si>
    <t>Expensive</t>
  </si>
  <si>
    <t>C_Cheap</t>
  </si>
  <si>
    <t>C_Expensive</t>
  </si>
  <si>
    <t>Entropy (Year=Old)</t>
  </si>
  <si>
    <t>Entropy (Year=New)</t>
  </si>
  <si>
    <t>Entropy (Class, Year)</t>
  </si>
  <si>
    <t>Entropy(Engine HP=Low)</t>
  </si>
  <si>
    <t>Entropy(Engine HP=Medium)</t>
  </si>
  <si>
    <t>Entropy(Engine HP=High)</t>
  </si>
  <si>
    <t>Entropy(Market Category=Luxury)</t>
  </si>
  <si>
    <t>Entropy(Market Category=High-Performance)</t>
  </si>
  <si>
    <t>Entropy(Market Category=Hatchback)</t>
  </si>
  <si>
    <t>Entropy(Class, Engine HP)</t>
  </si>
  <si>
    <t>Entropy(Class, Market Category)</t>
  </si>
  <si>
    <t>Entropy(Vehicle Size=Midsize)</t>
  </si>
  <si>
    <t>Entropy(Vehicle Size=Compact)</t>
  </si>
  <si>
    <t>Entropy(Vehicle Size=Large)</t>
  </si>
  <si>
    <t>Entropy(Class, Vehicle Size)</t>
  </si>
  <si>
    <t>Engine HP Low = Cheap</t>
  </si>
  <si>
    <t>Vehicle Size Large = Expensive</t>
  </si>
  <si>
    <t>Midsize &amp; Compact</t>
  </si>
  <si>
    <t>Compact &amp; Large</t>
  </si>
  <si>
    <t>Low &amp; Medium</t>
  </si>
  <si>
    <t>Medium &amp; High</t>
  </si>
  <si>
    <t>High-Performance &amp; Hatchback</t>
  </si>
  <si>
    <t>Luxury &amp; High-Performance</t>
  </si>
  <si>
    <t>Entropy(Market Category=Luxury &amp; High-Performance)</t>
  </si>
  <si>
    <t>Entropy(Market Category=High-Performance&amp;Hatchback)</t>
  </si>
  <si>
    <t>Entropy(Vehicle Size=Midsize&amp;Compact)</t>
  </si>
  <si>
    <t>Entropy(Vehicle Size=Compact&amp;Large)</t>
  </si>
  <si>
    <t>Market Category Hatchback = Cheap</t>
  </si>
  <si>
    <t>Market Category Luxury = Expensive</t>
  </si>
  <si>
    <t>Performance</t>
  </si>
  <si>
    <t>Visualisasi Decision Tree ada di file 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</si>
</sst>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2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Font="1" applyAlignment="1"/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/>
    <xf numFmtId="0" fontId="0" fillId="0" borderId="0" xfId="0" applyFont="1" applyBorder="1" applyAlignment="1"/>
    <xf numFmtId="0" fontId="20" fillId="0" borderId="0" xfId="0" applyFont="1" applyAlignment="1"/>
    <xf numFmtId="164" fontId="0" fillId="0" borderId="0" xfId="0" applyNumberFormat="1" applyFont="1" applyAlignment="1"/>
    <xf numFmtId="0" fontId="20" fillId="0" borderId="10" xfId="0" applyFont="1" applyBorder="1" applyAlignment="1"/>
    <xf numFmtId="0" fontId="20" fillId="0" borderId="0" xfId="0" applyFont="1" applyBorder="1" applyAlignment="1"/>
    <xf numFmtId="0" fontId="0" fillId="0" borderId="10" xfId="0" applyFont="1" applyFill="1" applyBorder="1" applyAlignment="1">
      <alignment vertical="center" wrapText="1"/>
    </xf>
    <xf numFmtId="164" fontId="0" fillId="35" borderId="0" xfId="0" applyNumberFormat="1" applyFont="1" applyFill="1" applyAlignment="1"/>
    <xf numFmtId="0" fontId="20" fillId="37" borderId="0" xfId="0" applyFont="1" applyFill="1" applyAlignment="1"/>
    <xf numFmtId="0" fontId="20" fillId="0" borderId="0" xfId="0" applyFont="1" applyFill="1" applyBorder="1" applyAlignment="1">
      <alignment vertical="center" wrapText="1"/>
    </xf>
    <xf numFmtId="164" fontId="0" fillId="34" borderId="0" xfId="0" applyNumberFormat="1" applyFont="1" applyFill="1" applyAlignment="1"/>
    <xf numFmtId="0" fontId="0" fillId="0" borderId="0" xfId="0" applyFont="1"/>
    <xf numFmtId="0" fontId="20" fillId="0" borderId="0" xfId="0" applyFont="1" applyFill="1" applyAlignment="1"/>
    <xf numFmtId="0" fontId="20" fillId="0" borderId="0" xfId="0" applyFont="1" applyFill="1" applyBorder="1" applyAlignment="1"/>
    <xf numFmtId="164" fontId="0" fillId="36" borderId="0" xfId="0" applyNumberFormat="1" applyFont="1" applyFill="1" applyAlignment="1"/>
    <xf numFmtId="164" fontId="0" fillId="39" borderId="0" xfId="0" applyNumberFormat="1" applyFont="1" applyFill="1" applyAlignment="1">
      <alignment horizontal="left" indent="3"/>
    </xf>
    <xf numFmtId="0" fontId="0" fillId="0" borderId="0" xfId="0" applyBorder="1"/>
    <xf numFmtId="0" fontId="20" fillId="38" borderId="0" xfId="0" applyFont="1" applyFill="1" applyAlignment="1"/>
    <xf numFmtId="0" fontId="0" fillId="39" borderId="0" xfId="0" applyFont="1" applyFill="1" applyAlignment="1"/>
    <xf numFmtId="0" fontId="20" fillId="39" borderId="0" xfId="0" applyFont="1" applyFill="1" applyAlignment="1"/>
    <xf numFmtId="164" fontId="0" fillId="39" borderId="0" xfId="0" applyNumberFormat="1" applyFont="1" applyFill="1" applyAlignment="1"/>
    <xf numFmtId="0" fontId="0" fillId="39" borderId="10" xfId="0" applyFont="1" applyFill="1" applyBorder="1" applyAlignment="1"/>
    <xf numFmtId="0" fontId="20" fillId="39" borderId="10" xfId="0" applyFont="1" applyFill="1" applyBorder="1" applyAlignment="1"/>
    <xf numFmtId="164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10" xfId="0" applyFont="1" applyFill="1" applyBorder="1" applyAlignment="1"/>
    <xf numFmtId="0" fontId="20" fillId="0" borderId="10" xfId="0" applyFont="1" applyFill="1" applyBorder="1" applyAlignment="1"/>
    <xf numFmtId="164" fontId="0" fillId="0" borderId="0" xfId="0" applyNumberFormat="1" applyFont="1" applyFill="1" applyAlignment="1">
      <alignment horizontal="left" indent="3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horizontal="right" vertical="center" wrapText="1"/>
    </xf>
    <xf numFmtId="0" fontId="0" fillId="0" borderId="11" xfId="0" applyBorder="1"/>
    <xf numFmtId="0" fontId="0" fillId="0" borderId="11" xfId="0" applyFont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40" borderId="11" xfId="0" applyFill="1" applyBorder="1"/>
    <xf numFmtId="0" fontId="0" fillId="33" borderId="11" xfId="0" applyFill="1" applyBorder="1"/>
    <xf numFmtId="0" fontId="0" fillId="41" borderId="11" xfId="0" applyFill="1" applyBorder="1"/>
    <xf numFmtId="0" fontId="0" fillId="0" borderId="12" xfId="0" applyBorder="1"/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/>
    <xf numFmtId="0" fontId="19" fillId="0" borderId="0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18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2" fillId="0" borderId="16" xfId="0" applyFont="1" applyBorder="1" applyAlignment="1">
      <alignment horizontal="right" vertical="center" wrapText="1"/>
    </xf>
    <xf numFmtId="0" fontId="0" fillId="33" borderId="17" xfId="0" applyFill="1" applyBorder="1"/>
    <xf numFmtId="0" fontId="23" fillId="0" borderId="16" xfId="0" applyFont="1" applyBorder="1" applyAlignment="1">
      <alignment horizontal="right" vertical="center" wrapText="1"/>
    </xf>
    <xf numFmtId="0" fontId="0" fillId="41" borderId="17" xfId="0" applyFill="1" applyBorder="1"/>
    <xf numFmtId="0" fontId="23" fillId="0" borderId="18" xfId="0" applyFont="1" applyBorder="1" applyAlignment="1">
      <alignment horizontal="right" vertical="center" wrapText="1"/>
    </xf>
    <xf numFmtId="0" fontId="0" fillId="0" borderId="19" xfId="0" applyBorder="1"/>
    <xf numFmtId="0" fontId="0" fillId="33" borderId="20" xfId="0" applyFill="1" applyBorder="1"/>
    <xf numFmtId="0" fontId="20" fillId="39" borderId="0" xfId="0" applyFont="1" applyFill="1" applyBorder="1" applyAlignment="1"/>
    <xf numFmtId="0" fontId="0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23" fillId="0" borderId="13" xfId="0" applyFont="1" applyBorder="1" applyAlignment="1">
      <alignment horizontal="right" vertical="center" wrapText="1"/>
    </xf>
    <xf numFmtId="0" fontId="0" fillId="0" borderId="14" xfId="0" applyBorder="1"/>
    <xf numFmtId="0" fontId="0" fillId="41" borderId="15" xfId="0" applyFill="1" applyBorder="1"/>
    <xf numFmtId="0" fontId="0" fillId="41" borderId="20" xfId="0" applyFill="1" applyBorder="1"/>
    <xf numFmtId="0" fontId="22" fillId="0" borderId="0" xfId="0" applyFont="1" applyBorder="1" applyAlignment="1">
      <alignment horizontal="right" vertical="center" wrapText="1"/>
    </xf>
    <xf numFmtId="0" fontId="23" fillId="0" borderId="0" xfId="0" applyFont="1" applyBorder="1" applyAlignment="1">
      <alignment horizontal="right" vertical="center" wrapText="1"/>
    </xf>
    <xf numFmtId="0" fontId="0" fillId="0" borderId="23" xfId="0" applyBorder="1"/>
    <xf numFmtId="0" fontId="0" fillId="0" borderId="24" xfId="0" applyBorder="1"/>
    <xf numFmtId="0" fontId="22" fillId="0" borderId="21" xfId="0" applyFont="1" applyBorder="1" applyAlignment="1">
      <alignment horizontal="right" vertical="center" wrapText="1"/>
    </xf>
    <xf numFmtId="0" fontId="0" fillId="0" borderId="15" xfId="0" applyBorder="1"/>
    <xf numFmtId="0" fontId="0" fillId="0" borderId="20" xfId="0" applyBorder="1"/>
    <xf numFmtId="0" fontId="23" fillId="0" borderId="0" xfId="0" applyFont="1" applyFill="1" applyBorder="1" applyAlignment="1">
      <alignment horizontal="right" vertical="center" wrapText="1"/>
    </xf>
    <xf numFmtId="0" fontId="0" fillId="0" borderId="22" xfId="0" applyBorder="1"/>
    <xf numFmtId="0" fontId="0" fillId="0" borderId="25" xfId="0" applyBorder="1"/>
    <xf numFmtId="0" fontId="0" fillId="33" borderId="22" xfId="0" applyFill="1" applyBorder="1"/>
    <xf numFmtId="0" fontId="22" fillId="0" borderId="0" xfId="0" applyFont="1" applyFill="1" applyBorder="1" applyAlignment="1">
      <alignment horizontal="right" vertical="center" wrapText="1"/>
    </xf>
    <xf numFmtId="0" fontId="0" fillId="0" borderId="0" xfId="0"/>
    <xf numFmtId="0" fontId="2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0" fillId="39" borderId="10" xfId="0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20" fillId="39" borderId="10" xfId="0" applyFont="1" applyFill="1" applyBorder="1" applyAlignment="1">
      <alignment horizontal="center" vertical="center"/>
    </xf>
    <xf numFmtId="0" fontId="0" fillId="39" borderId="1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0" xfId="0" applyBorder="1"/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0" fillId="0" borderId="31" xfId="0" applyFill="1" applyBorder="1"/>
    <xf numFmtId="0" fontId="0" fillId="0" borderId="32" xfId="0" applyBorder="1"/>
    <xf numFmtId="0" fontId="0" fillId="0" borderId="33" xfId="0" applyBorder="1"/>
    <xf numFmtId="0" fontId="0" fillId="37" borderId="0" xfId="0" applyFill="1"/>
    <xf numFmtId="0" fontId="0" fillId="42" borderId="0" xfId="0" applyFill="1"/>
    <xf numFmtId="0" fontId="0" fillId="33" borderId="0" xfId="0" applyFill="1"/>
    <xf numFmtId="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85" zoomScaleNormal="85" workbookViewId="0">
      <selection sqref="A1:F1"/>
    </sheetView>
  </sheetViews>
  <sheetFormatPr defaultColWidth="14.453125" defaultRowHeight="14.5" x14ac:dyDescent="0.35"/>
  <cols>
    <col min="1" max="2" width="8.7265625" style="1" customWidth="1"/>
    <col min="3" max="3" width="12.1796875" style="1" customWidth="1"/>
    <col min="4" max="4" width="16.08984375" style="1" bestFit="1" customWidth="1"/>
    <col min="5" max="7" width="8.7265625" style="1" customWidth="1"/>
    <col min="8" max="8" width="16.26953125" style="1" customWidth="1"/>
    <col min="9" max="9" width="11.1796875" style="1" customWidth="1"/>
    <col min="10" max="11" width="8.7265625" style="1" customWidth="1"/>
    <col min="12" max="17" width="14.453125" style="1"/>
    <col min="18" max="18" width="27" style="1" bestFit="1" customWidth="1"/>
    <col min="19" max="19" width="23.1796875" style="1" bestFit="1" customWidth="1"/>
    <col min="20" max="20" width="16" style="1" bestFit="1" customWidth="1"/>
    <col min="21" max="16384" width="14.453125" style="1"/>
  </cols>
  <sheetData>
    <row r="1" spans="1:28" ht="30" thickTop="1" thickBot="1" x14ac:dyDescent="0.4">
      <c r="A1" s="31" t="s">
        <v>0</v>
      </c>
      <c r="B1" s="31" t="s">
        <v>13</v>
      </c>
      <c r="C1" s="31" t="s">
        <v>14</v>
      </c>
      <c r="D1" s="31" t="s">
        <v>16</v>
      </c>
      <c r="E1" s="31" t="s">
        <v>15</v>
      </c>
      <c r="F1" s="31" t="s">
        <v>1</v>
      </c>
    </row>
    <row r="2" spans="1:28" ht="20.25" customHeight="1" thickTop="1" thickBot="1" x14ac:dyDescent="0.4">
      <c r="A2" s="32">
        <v>1</v>
      </c>
      <c r="B2" s="33" t="s">
        <v>17</v>
      </c>
      <c r="C2" s="33" t="s">
        <v>19</v>
      </c>
      <c r="D2" s="33" t="s">
        <v>25</v>
      </c>
      <c r="E2" s="33" t="s">
        <v>22</v>
      </c>
      <c r="F2" s="37" t="s">
        <v>28</v>
      </c>
      <c r="H2" s="2" t="s">
        <v>30</v>
      </c>
      <c r="I2" s="3">
        <f>COUNTIF($F$2:$F$31,"Cheap")</f>
        <v>19</v>
      </c>
      <c r="L2" s="4"/>
      <c r="M2" s="4"/>
      <c r="N2" s="74" t="s">
        <v>13</v>
      </c>
      <c r="O2" s="75"/>
      <c r="P2" s="4"/>
      <c r="S2" s="5" t="s">
        <v>32</v>
      </c>
      <c r="T2" s="6">
        <v>0</v>
      </c>
      <c r="W2" s="32">
        <v>1</v>
      </c>
      <c r="X2" s="33" t="s">
        <v>17</v>
      </c>
      <c r="Y2" s="36" t="s">
        <v>19</v>
      </c>
      <c r="Z2" s="33" t="s">
        <v>25</v>
      </c>
      <c r="AA2" s="33" t="s">
        <v>22</v>
      </c>
      <c r="AB2" s="37" t="s">
        <v>28</v>
      </c>
    </row>
    <row r="3" spans="1:28" ht="15.5" thickTop="1" thickBot="1" x14ac:dyDescent="0.4">
      <c r="A3" s="34">
        <v>2</v>
      </c>
      <c r="B3" s="33" t="s">
        <v>17</v>
      </c>
      <c r="C3" s="33" t="s">
        <v>19</v>
      </c>
      <c r="D3" s="33" t="s">
        <v>25</v>
      </c>
      <c r="E3" s="33" t="s">
        <v>22</v>
      </c>
      <c r="F3" s="37" t="s">
        <v>28</v>
      </c>
      <c r="H3" s="2" t="s">
        <v>31</v>
      </c>
      <c r="I3" s="3">
        <f>COUNTIF($F$2:$F$31,"Expensive")</f>
        <v>11</v>
      </c>
      <c r="L3" s="4"/>
      <c r="M3" s="4"/>
      <c r="N3" s="7" t="s">
        <v>17</v>
      </c>
      <c r="O3" s="7" t="s">
        <v>18</v>
      </c>
      <c r="P3" s="8" t="s">
        <v>2</v>
      </c>
      <c r="S3" s="5" t="s">
        <v>33</v>
      </c>
      <c r="T3" s="1">
        <f>(-(O4/O6))*LOG(O4/O6,2)-(O5/O6)*LOG(O5/O6,2)</f>
        <v>0.99277445398780839</v>
      </c>
      <c r="W3" s="34">
        <v>2</v>
      </c>
      <c r="X3" s="33" t="s">
        <v>17</v>
      </c>
      <c r="Y3" s="36" t="s">
        <v>19</v>
      </c>
      <c r="Z3" s="33" t="s">
        <v>25</v>
      </c>
      <c r="AA3" s="33" t="s">
        <v>22</v>
      </c>
      <c r="AB3" s="37" t="s">
        <v>28</v>
      </c>
    </row>
    <row r="4" spans="1:28" ht="20.25" customHeight="1" thickTop="1" thickBot="1" x14ac:dyDescent="0.4">
      <c r="A4" s="34">
        <v>3</v>
      </c>
      <c r="B4" s="33" t="s">
        <v>17</v>
      </c>
      <c r="C4" s="33" t="s">
        <v>19</v>
      </c>
      <c r="D4" s="33" t="s">
        <v>25</v>
      </c>
      <c r="E4" s="33" t="s">
        <v>22</v>
      </c>
      <c r="F4" s="37" t="s">
        <v>28</v>
      </c>
      <c r="H4" s="9" t="s">
        <v>2</v>
      </c>
      <c r="I4" s="3">
        <f>I2+I3</f>
        <v>30</v>
      </c>
      <c r="L4" s="81" t="s">
        <v>3</v>
      </c>
      <c r="M4" s="7" t="s">
        <v>28</v>
      </c>
      <c r="N4" s="3">
        <v>10</v>
      </c>
      <c r="O4" s="3">
        <v>9</v>
      </c>
      <c r="P4" s="3">
        <f>O4+N4</f>
        <v>19</v>
      </c>
      <c r="S4" s="5" t="s">
        <v>34</v>
      </c>
      <c r="T4" s="6">
        <f>(N6/P6)*T2+(O6/P6)*T3</f>
        <v>0.66184963599187219</v>
      </c>
      <c r="W4" s="34">
        <v>3</v>
      </c>
      <c r="X4" s="33" t="s">
        <v>17</v>
      </c>
      <c r="Y4" s="36" t="s">
        <v>19</v>
      </c>
      <c r="Z4" s="33" t="s">
        <v>25</v>
      </c>
      <c r="AA4" s="33" t="s">
        <v>22</v>
      </c>
      <c r="AB4" s="37" t="s">
        <v>28</v>
      </c>
    </row>
    <row r="5" spans="1:28" ht="16.5" thickTop="1" thickBot="1" x14ac:dyDescent="0.4">
      <c r="A5" s="32">
        <v>4</v>
      </c>
      <c r="B5" s="33" t="s">
        <v>17</v>
      </c>
      <c r="C5" s="33" t="s">
        <v>19</v>
      </c>
      <c r="D5" s="33" t="s">
        <v>25</v>
      </c>
      <c r="E5" s="33" t="s">
        <v>22</v>
      </c>
      <c r="F5" s="37" t="s">
        <v>28</v>
      </c>
      <c r="L5" s="81"/>
      <c r="M5" s="7" t="s">
        <v>29</v>
      </c>
      <c r="N5" s="3">
        <v>0</v>
      </c>
      <c r="O5" s="3">
        <v>11</v>
      </c>
      <c r="P5" s="3">
        <f>N5+O5</f>
        <v>11</v>
      </c>
      <c r="S5" s="5" t="s">
        <v>4</v>
      </c>
      <c r="T5" s="10">
        <f>I6-T4</f>
        <v>0.28622860760203317</v>
      </c>
      <c r="W5" s="32">
        <v>4</v>
      </c>
      <c r="X5" s="33" t="s">
        <v>17</v>
      </c>
      <c r="Y5" s="36" t="s">
        <v>19</v>
      </c>
      <c r="Z5" s="33" t="s">
        <v>25</v>
      </c>
      <c r="AA5" s="33" t="s">
        <v>22</v>
      </c>
      <c r="AB5" s="37" t="s">
        <v>28</v>
      </c>
    </row>
    <row r="6" spans="1:28" ht="20.25" customHeight="1" thickTop="1" thickBot="1" x14ac:dyDescent="0.4">
      <c r="A6" s="34">
        <v>5</v>
      </c>
      <c r="B6" s="33" t="s">
        <v>18</v>
      </c>
      <c r="C6" s="33" t="s">
        <v>19</v>
      </c>
      <c r="D6" s="33" t="s">
        <v>25</v>
      </c>
      <c r="E6" s="33" t="s">
        <v>23</v>
      </c>
      <c r="F6" s="37" t="s">
        <v>28</v>
      </c>
      <c r="H6" s="12" t="s">
        <v>6</v>
      </c>
      <c r="I6" s="13">
        <f>(-(I2/I4))*LOG(I2/I4,2)-(I3/I4)*LOG(I3/I4,2)</f>
        <v>0.94807824359390536</v>
      </c>
      <c r="M6" s="5" t="s">
        <v>2</v>
      </c>
      <c r="N6" s="3">
        <f>N4+N5</f>
        <v>10</v>
      </c>
      <c r="O6" s="3">
        <f>O4+O5</f>
        <v>20</v>
      </c>
      <c r="P6" s="1">
        <f>N6+O6</f>
        <v>30</v>
      </c>
      <c r="W6" s="34">
        <v>5</v>
      </c>
      <c r="X6" s="33" t="s">
        <v>18</v>
      </c>
      <c r="Y6" s="36" t="s">
        <v>19</v>
      </c>
      <c r="Z6" s="33" t="s">
        <v>25</v>
      </c>
      <c r="AA6" s="33" t="s">
        <v>23</v>
      </c>
      <c r="AB6" s="37" t="s">
        <v>28</v>
      </c>
    </row>
    <row r="7" spans="1:28" ht="17.25" customHeight="1" thickTop="1" thickBot="1" x14ac:dyDescent="0.4">
      <c r="A7" s="34">
        <v>6</v>
      </c>
      <c r="B7" s="33" t="s">
        <v>18</v>
      </c>
      <c r="C7" s="33" t="s">
        <v>20</v>
      </c>
      <c r="D7" s="33" t="s">
        <v>25</v>
      </c>
      <c r="E7" s="33" t="s">
        <v>23</v>
      </c>
      <c r="F7" s="37" t="s">
        <v>28</v>
      </c>
      <c r="W7" s="32">
        <v>16</v>
      </c>
      <c r="X7" s="33" t="s">
        <v>18</v>
      </c>
      <c r="Y7" s="36" t="s">
        <v>19</v>
      </c>
      <c r="Z7" s="33" t="s">
        <v>25</v>
      </c>
      <c r="AA7" s="33" t="s">
        <v>22</v>
      </c>
      <c r="AB7" s="37" t="s">
        <v>28</v>
      </c>
    </row>
    <row r="8" spans="1:28" ht="20.25" customHeight="1" thickTop="1" thickBot="1" x14ac:dyDescent="0.4">
      <c r="A8" s="32">
        <v>7</v>
      </c>
      <c r="B8" s="33" t="s">
        <v>18</v>
      </c>
      <c r="C8" s="33" t="s">
        <v>21</v>
      </c>
      <c r="D8" s="33" t="s">
        <v>25</v>
      </c>
      <c r="E8" s="33" t="s">
        <v>23</v>
      </c>
      <c r="F8" s="38" t="s">
        <v>29</v>
      </c>
      <c r="N8" s="74" t="s">
        <v>14</v>
      </c>
      <c r="O8" s="75"/>
      <c r="P8" s="75"/>
      <c r="S8" s="5" t="s">
        <v>35</v>
      </c>
      <c r="T8" s="6">
        <v>0</v>
      </c>
      <c r="W8" s="34">
        <v>21</v>
      </c>
      <c r="X8" s="33" t="s">
        <v>18</v>
      </c>
      <c r="Y8" s="36" t="s">
        <v>19</v>
      </c>
      <c r="Z8" s="33" t="s">
        <v>26</v>
      </c>
      <c r="AA8" s="33" t="s">
        <v>23</v>
      </c>
      <c r="AB8" s="37" t="s">
        <v>28</v>
      </c>
    </row>
    <row r="9" spans="1:28" ht="15.5" thickTop="1" thickBot="1" x14ac:dyDescent="0.4">
      <c r="A9" s="34">
        <v>8</v>
      </c>
      <c r="B9" s="33" t="s">
        <v>18</v>
      </c>
      <c r="C9" s="33" t="s">
        <v>21</v>
      </c>
      <c r="D9" s="33" t="s">
        <v>26</v>
      </c>
      <c r="E9" s="33" t="s">
        <v>23</v>
      </c>
      <c r="F9" s="38" t="s">
        <v>29</v>
      </c>
      <c r="G9" s="14"/>
      <c r="H9" s="14"/>
      <c r="I9" s="14"/>
      <c r="J9" s="14"/>
      <c r="K9" s="14"/>
      <c r="N9" s="7" t="s">
        <v>19</v>
      </c>
      <c r="O9" s="7" t="s">
        <v>20</v>
      </c>
      <c r="P9" s="7" t="s">
        <v>21</v>
      </c>
      <c r="Q9" s="16" t="s">
        <v>2</v>
      </c>
      <c r="S9" s="5" t="s">
        <v>36</v>
      </c>
      <c r="T9" s="1">
        <f>(-(O10/O12))*LOG(O10/O12,2)-(O11/O12)*LOG(O11/O12,2)</f>
        <v>0.91829583405448956</v>
      </c>
      <c r="W9" s="35">
        <v>22</v>
      </c>
      <c r="X9" s="33" t="s">
        <v>18</v>
      </c>
      <c r="Y9" s="36" t="s">
        <v>19</v>
      </c>
      <c r="Z9" s="33" t="s">
        <v>26</v>
      </c>
      <c r="AA9" s="33" t="s">
        <v>23</v>
      </c>
      <c r="AB9" s="37" t="s">
        <v>28</v>
      </c>
    </row>
    <row r="10" spans="1:28" ht="18" customHeight="1" thickTop="1" thickBot="1" x14ac:dyDescent="0.4">
      <c r="A10" s="34">
        <v>9</v>
      </c>
      <c r="B10" s="33" t="s">
        <v>18</v>
      </c>
      <c r="C10" s="33" t="s">
        <v>21</v>
      </c>
      <c r="D10" s="33" t="s">
        <v>25</v>
      </c>
      <c r="E10" s="33" t="s">
        <v>23</v>
      </c>
      <c r="F10" s="38" t="s">
        <v>29</v>
      </c>
      <c r="G10" s="14"/>
      <c r="H10" s="14"/>
      <c r="I10" s="14"/>
      <c r="J10" s="14"/>
      <c r="K10" s="14"/>
      <c r="L10" s="80" t="s">
        <v>3</v>
      </c>
      <c r="M10" s="7" t="s">
        <v>28</v>
      </c>
      <c r="N10" s="3">
        <v>16</v>
      </c>
      <c r="O10" s="3">
        <v>2</v>
      </c>
      <c r="P10" s="3">
        <v>1</v>
      </c>
      <c r="Q10" s="3">
        <f>N10+O10+P10</f>
        <v>19</v>
      </c>
      <c r="S10" s="5" t="s">
        <v>37</v>
      </c>
      <c r="T10" s="6">
        <f>(-(P10/P12))*LOG(P10/P12,2)-(P11/P12)*LOG(P11/P12,2)</f>
        <v>0.5435644431995964</v>
      </c>
      <c r="W10" s="35">
        <v>23</v>
      </c>
      <c r="X10" s="33" t="s">
        <v>18</v>
      </c>
      <c r="Y10" s="36" t="s">
        <v>19</v>
      </c>
      <c r="Z10" s="33" t="s">
        <v>27</v>
      </c>
      <c r="AA10" s="33" t="s">
        <v>23</v>
      </c>
      <c r="AB10" s="37" t="s">
        <v>28</v>
      </c>
    </row>
    <row r="11" spans="1:28" ht="16.5" thickTop="1" thickBot="1" x14ac:dyDescent="0.4">
      <c r="A11" s="32">
        <v>10</v>
      </c>
      <c r="B11" s="33" t="s">
        <v>18</v>
      </c>
      <c r="C11" s="33" t="s">
        <v>21</v>
      </c>
      <c r="D11" s="33" t="s">
        <v>25</v>
      </c>
      <c r="E11" s="33" t="s">
        <v>23</v>
      </c>
      <c r="F11" s="38" t="s">
        <v>29</v>
      </c>
      <c r="G11" s="14"/>
      <c r="H11" s="14"/>
      <c r="I11" s="14"/>
      <c r="J11" s="14"/>
      <c r="K11" s="14"/>
      <c r="L11" s="81"/>
      <c r="M11" s="7" t="s">
        <v>29</v>
      </c>
      <c r="N11" s="3">
        <v>0</v>
      </c>
      <c r="O11" s="3">
        <v>4</v>
      </c>
      <c r="P11" s="3">
        <v>7</v>
      </c>
      <c r="Q11" s="3">
        <f>N11+O11+P11</f>
        <v>11</v>
      </c>
      <c r="S11" s="5" t="s">
        <v>41</v>
      </c>
      <c r="T11" s="26">
        <f>(N12/Q12)*T8+(O12/Q12)*T9+(P12/Q12)*T10</f>
        <v>0.32860968499745696</v>
      </c>
      <c r="W11" s="32">
        <v>24</v>
      </c>
      <c r="X11" s="33" t="s">
        <v>18</v>
      </c>
      <c r="Y11" s="36" t="s">
        <v>19</v>
      </c>
      <c r="Z11" s="33" t="s">
        <v>27</v>
      </c>
      <c r="AA11" s="33" t="s">
        <v>23</v>
      </c>
      <c r="AB11" s="37" t="s">
        <v>28</v>
      </c>
    </row>
    <row r="12" spans="1:28" ht="16.5" customHeight="1" thickTop="1" thickBot="1" x14ac:dyDescent="0.4">
      <c r="A12" s="34">
        <v>11</v>
      </c>
      <c r="B12" s="33" t="s">
        <v>18</v>
      </c>
      <c r="C12" s="33" t="s">
        <v>20</v>
      </c>
      <c r="D12" s="33" t="s">
        <v>25</v>
      </c>
      <c r="E12" s="33" t="s">
        <v>22</v>
      </c>
      <c r="F12" s="38" t="s">
        <v>29</v>
      </c>
      <c r="G12" s="14"/>
      <c r="H12" s="14"/>
      <c r="I12" s="14"/>
      <c r="J12" s="14"/>
      <c r="K12" s="14"/>
      <c r="M12" s="5" t="s">
        <v>2</v>
      </c>
      <c r="N12" s="3">
        <f>N10+N11</f>
        <v>16</v>
      </c>
      <c r="O12" s="3">
        <f>O10+O11</f>
        <v>6</v>
      </c>
      <c r="P12" s="3">
        <f>P10+P11</f>
        <v>8</v>
      </c>
      <c r="Q12" s="1">
        <f>N12+O12+P12</f>
        <v>30</v>
      </c>
      <c r="S12" s="15" t="s">
        <v>4</v>
      </c>
      <c r="T12" s="10">
        <f>I6-T11</f>
        <v>0.61946855859644834</v>
      </c>
      <c r="U12" s="11" t="s">
        <v>5</v>
      </c>
      <c r="W12" s="35">
        <v>25</v>
      </c>
      <c r="X12" s="33" t="s">
        <v>17</v>
      </c>
      <c r="Y12" s="36" t="s">
        <v>19</v>
      </c>
      <c r="Z12" s="33" t="s">
        <v>25</v>
      </c>
      <c r="AA12" s="33" t="s">
        <v>22</v>
      </c>
      <c r="AB12" s="37" t="s">
        <v>28</v>
      </c>
    </row>
    <row r="13" spans="1:28" ht="15.5" thickTop="1" thickBot="1" x14ac:dyDescent="0.4">
      <c r="A13" s="34">
        <v>12</v>
      </c>
      <c r="B13" s="33" t="s">
        <v>18</v>
      </c>
      <c r="C13" s="33" t="s">
        <v>21</v>
      </c>
      <c r="D13" s="33" t="s">
        <v>25</v>
      </c>
      <c r="E13" s="33" t="s">
        <v>22</v>
      </c>
      <c r="F13" s="38" t="s">
        <v>29</v>
      </c>
      <c r="G13" s="14"/>
      <c r="H13" s="14"/>
      <c r="I13" s="14"/>
      <c r="J13" s="14"/>
      <c r="K13" s="14"/>
      <c r="W13" s="35">
        <v>26</v>
      </c>
      <c r="X13" s="33" t="s">
        <v>17</v>
      </c>
      <c r="Y13" s="36" t="s">
        <v>19</v>
      </c>
      <c r="Z13" s="33" t="s">
        <v>25</v>
      </c>
      <c r="AA13" s="33" t="s">
        <v>23</v>
      </c>
      <c r="AB13" s="37" t="s">
        <v>28</v>
      </c>
    </row>
    <row r="14" spans="1:28" ht="15" customHeight="1" thickTop="1" thickBot="1" x14ac:dyDescent="0.4">
      <c r="A14" s="32">
        <v>13</v>
      </c>
      <c r="B14" s="33" t="s">
        <v>18</v>
      </c>
      <c r="C14" s="33" t="s">
        <v>20</v>
      </c>
      <c r="D14" s="33" t="s">
        <v>25</v>
      </c>
      <c r="E14" s="33" t="s">
        <v>22</v>
      </c>
      <c r="F14" s="38" t="s">
        <v>29</v>
      </c>
      <c r="G14" s="14"/>
      <c r="H14" s="14"/>
      <c r="I14" s="14"/>
      <c r="J14" s="14"/>
      <c r="K14" s="14"/>
      <c r="N14" s="74" t="s">
        <v>16</v>
      </c>
      <c r="O14" s="75"/>
      <c r="P14" s="75"/>
      <c r="S14" s="5" t="s">
        <v>38</v>
      </c>
      <c r="T14" s="6">
        <f>(-(N16/N18))*LOG(N16/N18,2)-(N17/N18)*LOG(N17/N18,2)</f>
        <v>0.93406805537549098</v>
      </c>
      <c r="W14" s="35">
        <v>27</v>
      </c>
      <c r="X14" s="33" t="s">
        <v>17</v>
      </c>
      <c r="Y14" s="36" t="s">
        <v>19</v>
      </c>
      <c r="Z14" s="33" t="s">
        <v>25</v>
      </c>
      <c r="AA14" s="33" t="s">
        <v>23</v>
      </c>
      <c r="AB14" s="37" t="s">
        <v>28</v>
      </c>
    </row>
    <row r="15" spans="1:28" ht="15.5" thickTop="1" thickBot="1" x14ac:dyDescent="0.4">
      <c r="A15" s="34">
        <v>14</v>
      </c>
      <c r="B15" s="33" t="s">
        <v>18</v>
      </c>
      <c r="C15" s="33" t="s">
        <v>20</v>
      </c>
      <c r="D15" s="33" t="s">
        <v>25</v>
      </c>
      <c r="E15" s="33" t="s">
        <v>23</v>
      </c>
      <c r="F15" s="38" t="s">
        <v>29</v>
      </c>
      <c r="G15" s="14"/>
      <c r="H15" s="14"/>
      <c r="I15" s="14"/>
      <c r="J15" s="14"/>
      <c r="K15" s="14"/>
      <c r="N15" s="7" t="s">
        <v>25</v>
      </c>
      <c r="O15" s="7" t="s">
        <v>26</v>
      </c>
      <c r="P15" s="7" t="s">
        <v>27</v>
      </c>
      <c r="Q15" s="16" t="s">
        <v>2</v>
      </c>
      <c r="S15" s="5" t="s">
        <v>39</v>
      </c>
      <c r="T15" s="6">
        <f>(-(O16/O18))*LOG(O16/O18,2)-(O17/O18)*LOG(O17/O18,2)</f>
        <v>1</v>
      </c>
      <c r="W15" s="35">
        <v>28</v>
      </c>
      <c r="X15" s="33" t="s">
        <v>17</v>
      </c>
      <c r="Y15" s="36" t="s">
        <v>19</v>
      </c>
      <c r="Z15" s="33" t="s">
        <v>25</v>
      </c>
      <c r="AA15" s="33" t="s">
        <v>24</v>
      </c>
      <c r="AB15" s="37" t="s">
        <v>28</v>
      </c>
    </row>
    <row r="16" spans="1:28" ht="16.5" customHeight="1" thickTop="1" thickBot="1" x14ac:dyDescent="0.4">
      <c r="A16" s="34">
        <v>15</v>
      </c>
      <c r="B16" s="33" t="s">
        <v>18</v>
      </c>
      <c r="C16" s="33" t="s">
        <v>20</v>
      </c>
      <c r="D16" s="33" t="s">
        <v>26</v>
      </c>
      <c r="E16" s="33" t="s">
        <v>23</v>
      </c>
      <c r="F16" s="38" t="s">
        <v>29</v>
      </c>
      <c r="G16" s="14"/>
      <c r="H16" s="14"/>
      <c r="I16" s="14"/>
      <c r="J16" s="14"/>
      <c r="K16" s="14"/>
      <c r="L16" s="80" t="s">
        <v>3</v>
      </c>
      <c r="M16" s="7" t="s">
        <v>28</v>
      </c>
      <c r="N16" s="3">
        <v>13</v>
      </c>
      <c r="O16" s="3">
        <v>4</v>
      </c>
      <c r="P16" s="3">
        <v>2</v>
      </c>
      <c r="Q16" s="3">
        <f>N16+O16+P16</f>
        <v>19</v>
      </c>
      <c r="S16" s="5" t="s">
        <v>40</v>
      </c>
      <c r="T16" s="6">
        <v>0</v>
      </c>
      <c r="W16" s="35">
        <v>29</v>
      </c>
      <c r="X16" s="33" t="s">
        <v>17</v>
      </c>
      <c r="Y16" s="36" t="s">
        <v>19</v>
      </c>
      <c r="Z16" s="33" t="s">
        <v>25</v>
      </c>
      <c r="AA16" s="33" t="s">
        <v>22</v>
      </c>
      <c r="AB16" s="37" t="s">
        <v>28</v>
      </c>
    </row>
    <row r="17" spans="1:28" ht="16.5" thickTop="1" thickBot="1" x14ac:dyDescent="0.4">
      <c r="A17" s="32">
        <v>16</v>
      </c>
      <c r="B17" s="33" t="s">
        <v>18</v>
      </c>
      <c r="C17" s="33" t="s">
        <v>19</v>
      </c>
      <c r="D17" s="33" t="s">
        <v>25</v>
      </c>
      <c r="E17" s="33" t="s">
        <v>22</v>
      </c>
      <c r="F17" s="37" t="s">
        <v>28</v>
      </c>
      <c r="G17" s="14"/>
      <c r="H17" s="14"/>
      <c r="I17" s="14"/>
      <c r="J17" s="14"/>
      <c r="K17" s="14"/>
      <c r="L17" s="81"/>
      <c r="M17" s="7" t="s">
        <v>29</v>
      </c>
      <c r="N17" s="3">
        <v>7</v>
      </c>
      <c r="O17" s="3">
        <v>4</v>
      </c>
      <c r="P17" s="3">
        <v>0</v>
      </c>
      <c r="Q17" s="3">
        <f>N17+O17+P17</f>
        <v>11</v>
      </c>
      <c r="S17" s="5" t="s">
        <v>42</v>
      </c>
      <c r="T17" s="6">
        <f>(N18/Q18)*T14+(O18/Q18)*T15+(P18/Q18)*T16</f>
        <v>0.88937870358366067</v>
      </c>
      <c r="W17" s="35">
        <v>30</v>
      </c>
      <c r="X17" s="33" t="s">
        <v>17</v>
      </c>
      <c r="Y17" s="36" t="s">
        <v>19</v>
      </c>
      <c r="Z17" s="33" t="s">
        <v>25</v>
      </c>
      <c r="AA17" s="33" t="s">
        <v>22</v>
      </c>
      <c r="AB17" s="37" t="s">
        <v>28</v>
      </c>
    </row>
    <row r="18" spans="1:28" ht="15.5" thickTop="1" thickBot="1" x14ac:dyDescent="0.4">
      <c r="A18" s="34">
        <v>17</v>
      </c>
      <c r="B18" s="33" t="s">
        <v>18</v>
      </c>
      <c r="C18" s="33" t="s">
        <v>21</v>
      </c>
      <c r="D18" s="33" t="s">
        <v>26</v>
      </c>
      <c r="E18" s="33" t="s">
        <v>24</v>
      </c>
      <c r="F18" s="38" t="s">
        <v>29</v>
      </c>
      <c r="G18" s="14"/>
      <c r="H18" s="14"/>
      <c r="I18" s="14"/>
      <c r="J18" s="14"/>
      <c r="K18" s="14"/>
      <c r="M18" s="5" t="s">
        <v>2</v>
      </c>
      <c r="N18" s="3">
        <f>N16+N17</f>
        <v>20</v>
      </c>
      <c r="O18" s="3">
        <f>O16+O17</f>
        <v>8</v>
      </c>
      <c r="P18" s="3">
        <f>P16+P17</f>
        <v>2</v>
      </c>
      <c r="Q18" s="1">
        <f>N18+O18+P18</f>
        <v>30</v>
      </c>
      <c r="S18" s="5" t="s">
        <v>4</v>
      </c>
      <c r="T18" s="17">
        <f>I6-T17</f>
        <v>5.8699540010244688E-2</v>
      </c>
    </row>
    <row r="19" spans="1:28" ht="15.5" thickTop="1" thickBot="1" x14ac:dyDescent="0.4">
      <c r="A19" s="34">
        <v>18</v>
      </c>
      <c r="B19" s="33" t="s">
        <v>18</v>
      </c>
      <c r="C19" s="33" t="s">
        <v>21</v>
      </c>
      <c r="D19" s="33" t="s">
        <v>26</v>
      </c>
      <c r="E19" s="33" t="s">
        <v>24</v>
      </c>
      <c r="F19" s="38" t="s">
        <v>29</v>
      </c>
      <c r="G19" s="14"/>
      <c r="H19" s="14"/>
      <c r="I19" s="14"/>
      <c r="J19" s="14"/>
      <c r="K19" s="14"/>
      <c r="W19" s="82" t="s">
        <v>47</v>
      </c>
      <c r="X19" s="82"/>
      <c r="Y19" s="82"/>
      <c r="Z19" s="82"/>
      <c r="AA19" s="82"/>
      <c r="AB19" s="82"/>
    </row>
    <row r="20" spans="1:28" ht="16.5" thickTop="1" thickBot="1" x14ac:dyDescent="0.4">
      <c r="A20" s="32">
        <v>19</v>
      </c>
      <c r="B20" s="33" t="s">
        <v>18</v>
      </c>
      <c r="C20" s="33" t="s">
        <v>20</v>
      </c>
      <c r="D20" s="33" t="s">
        <v>26</v>
      </c>
      <c r="E20" s="33" t="s">
        <v>22</v>
      </c>
      <c r="F20" s="37" t="s">
        <v>28</v>
      </c>
      <c r="G20" s="14"/>
      <c r="H20" s="14"/>
      <c r="I20" s="14"/>
      <c r="J20" s="14"/>
      <c r="K20" s="14"/>
      <c r="N20" s="74" t="s">
        <v>15</v>
      </c>
      <c r="O20" s="75"/>
      <c r="P20" s="75"/>
      <c r="S20" s="5" t="s">
        <v>43</v>
      </c>
      <c r="T20" s="6">
        <f>(-(N22/N24))*LOG(N22/N24,2)-(N23/N24)*LOG(N23/N24,2)</f>
        <v>0.77934983729208518</v>
      </c>
    </row>
    <row r="21" spans="1:28" ht="15.5" thickTop="1" thickBot="1" x14ac:dyDescent="0.4">
      <c r="A21" s="34">
        <v>20</v>
      </c>
      <c r="B21" s="33" t="s">
        <v>18</v>
      </c>
      <c r="C21" s="33" t="s">
        <v>21</v>
      </c>
      <c r="D21" s="33" t="s">
        <v>26</v>
      </c>
      <c r="E21" s="33" t="s">
        <v>22</v>
      </c>
      <c r="F21" s="37" t="s">
        <v>28</v>
      </c>
      <c r="G21" s="14"/>
      <c r="H21" s="14"/>
      <c r="I21" s="14"/>
      <c r="J21" s="14"/>
      <c r="K21" s="14"/>
      <c r="N21" s="7" t="s">
        <v>22</v>
      </c>
      <c r="O21" s="7" t="s">
        <v>23</v>
      </c>
      <c r="P21" s="7" t="s">
        <v>24</v>
      </c>
      <c r="Q21" s="16" t="s">
        <v>2</v>
      </c>
      <c r="S21" s="5" t="s">
        <v>44</v>
      </c>
      <c r="T21" s="6">
        <f>(-(O22/O24))*LOG(O22/O24,2)-(O23/O24)*LOG(O23/O24,2)</f>
        <v>0.98522813603425163</v>
      </c>
    </row>
    <row r="22" spans="1:28" ht="15.5" thickTop="1" thickBot="1" x14ac:dyDescent="0.4">
      <c r="A22" s="34">
        <v>21</v>
      </c>
      <c r="B22" s="33" t="s">
        <v>18</v>
      </c>
      <c r="C22" s="33" t="s">
        <v>19</v>
      </c>
      <c r="D22" s="33" t="s">
        <v>26</v>
      </c>
      <c r="E22" s="33" t="s">
        <v>23</v>
      </c>
      <c r="F22" s="37" t="s">
        <v>28</v>
      </c>
      <c r="G22" s="14"/>
      <c r="H22" s="14"/>
      <c r="I22" s="14"/>
      <c r="J22" s="14"/>
      <c r="K22" s="14"/>
      <c r="L22" s="80" t="s">
        <v>3</v>
      </c>
      <c r="M22" s="7" t="s">
        <v>28</v>
      </c>
      <c r="N22" s="3">
        <v>10</v>
      </c>
      <c r="O22" s="3">
        <v>8</v>
      </c>
      <c r="P22" s="3">
        <v>1</v>
      </c>
      <c r="Q22" s="3">
        <f>N22+O22+P22</f>
        <v>19</v>
      </c>
      <c r="S22" s="5" t="s">
        <v>45</v>
      </c>
      <c r="T22" s="6">
        <f>(-(P22/P24))*LOG(P22/P24,2)-(P23/P24)*LOG(P23/P24,2)</f>
        <v>0.91829583405448956</v>
      </c>
    </row>
    <row r="23" spans="1:28" ht="15.5" thickTop="1" thickBot="1" x14ac:dyDescent="0.4">
      <c r="A23" s="35">
        <v>22</v>
      </c>
      <c r="B23" s="33" t="s">
        <v>18</v>
      </c>
      <c r="C23" s="33" t="s">
        <v>19</v>
      </c>
      <c r="D23" s="33" t="s">
        <v>26</v>
      </c>
      <c r="E23" s="33" t="s">
        <v>23</v>
      </c>
      <c r="F23" s="37" t="s">
        <v>28</v>
      </c>
      <c r="G23" s="14"/>
      <c r="H23" s="14"/>
      <c r="I23" s="14"/>
      <c r="J23" s="14"/>
      <c r="K23" s="14"/>
      <c r="L23" s="81"/>
      <c r="M23" s="7" t="s">
        <v>29</v>
      </c>
      <c r="N23" s="3">
        <v>3</v>
      </c>
      <c r="O23" s="3">
        <v>6</v>
      </c>
      <c r="P23" s="3">
        <v>2</v>
      </c>
      <c r="Q23" s="3">
        <f>N23+O23+P23</f>
        <v>11</v>
      </c>
      <c r="S23" s="5" t="s">
        <v>46</v>
      </c>
      <c r="T23" s="26">
        <f>(N24/Q24)*T20+(O24/Q24)*T21+(P24/Q24)*T22</f>
        <v>0.88932097638133667</v>
      </c>
    </row>
    <row r="24" spans="1:28" ht="15.5" thickTop="1" thickBot="1" x14ac:dyDescent="0.4">
      <c r="A24" s="35">
        <v>23</v>
      </c>
      <c r="B24" s="33" t="s">
        <v>18</v>
      </c>
      <c r="C24" s="33" t="s">
        <v>19</v>
      </c>
      <c r="D24" s="33" t="s">
        <v>27</v>
      </c>
      <c r="E24" s="33" t="s">
        <v>23</v>
      </c>
      <c r="F24" s="37" t="s">
        <v>28</v>
      </c>
      <c r="M24" s="5" t="s">
        <v>2</v>
      </c>
      <c r="N24" s="3">
        <f>N22+N23</f>
        <v>13</v>
      </c>
      <c r="O24" s="3">
        <f>O22+O23</f>
        <v>14</v>
      </c>
      <c r="P24" s="3">
        <f>P22+P23</f>
        <v>3</v>
      </c>
      <c r="Q24" s="1">
        <f>N24+O24+P24</f>
        <v>30</v>
      </c>
      <c r="S24" s="5" t="s">
        <v>4</v>
      </c>
      <c r="T24" s="10">
        <f>I6-T23</f>
        <v>5.8757267212568687E-2</v>
      </c>
    </row>
    <row r="25" spans="1:28" ht="16.5" thickTop="1" thickBot="1" x14ac:dyDescent="0.4">
      <c r="A25" s="32">
        <v>24</v>
      </c>
      <c r="B25" s="33" t="s">
        <v>18</v>
      </c>
      <c r="C25" s="33" t="s">
        <v>19</v>
      </c>
      <c r="D25" s="33" t="s">
        <v>27</v>
      </c>
      <c r="E25" s="33" t="s">
        <v>23</v>
      </c>
      <c r="F25" s="37" t="s">
        <v>28</v>
      </c>
    </row>
    <row r="26" spans="1:28" ht="15.5" thickTop="1" thickBot="1" x14ac:dyDescent="0.4">
      <c r="A26" s="35">
        <v>25</v>
      </c>
      <c r="B26" s="33" t="s">
        <v>17</v>
      </c>
      <c r="C26" s="33" t="s">
        <v>19</v>
      </c>
      <c r="D26" s="33" t="s">
        <v>25</v>
      </c>
      <c r="E26" s="33" t="s">
        <v>22</v>
      </c>
      <c r="F26" s="37" t="s">
        <v>28</v>
      </c>
      <c r="L26" s="27"/>
      <c r="M26" s="27"/>
      <c r="N26" s="76" t="s">
        <v>14</v>
      </c>
      <c r="O26" s="76"/>
      <c r="P26" s="27"/>
      <c r="Q26" s="27"/>
      <c r="R26" s="27"/>
      <c r="S26" s="15" t="s">
        <v>10</v>
      </c>
      <c r="T26" s="26">
        <f>(-(N28/N30))*LOG(N28/N30,2)-(N29/N30)*LOG(N29/N30,2)</f>
        <v>0.68403843563904165</v>
      </c>
    </row>
    <row r="27" spans="1:28" ht="15.5" thickTop="1" thickBot="1" x14ac:dyDescent="0.4">
      <c r="A27" s="35">
        <v>26</v>
      </c>
      <c r="B27" s="33" t="s">
        <v>17</v>
      </c>
      <c r="C27" s="33" t="s">
        <v>19</v>
      </c>
      <c r="D27" s="33" t="s">
        <v>25</v>
      </c>
      <c r="E27" s="33" t="s">
        <v>23</v>
      </c>
      <c r="F27" s="37" t="s">
        <v>28</v>
      </c>
      <c r="L27" s="27"/>
      <c r="M27" s="27"/>
      <c r="N27" s="28" t="s">
        <v>51</v>
      </c>
      <c r="O27" s="28" t="s">
        <v>21</v>
      </c>
      <c r="P27" s="29" t="s">
        <v>2</v>
      </c>
      <c r="Q27" s="27"/>
      <c r="R27" s="27"/>
      <c r="S27" s="15" t="s">
        <v>8</v>
      </c>
      <c r="T27" s="26">
        <f>(-(O28/O30))*LOG(O28/O30,2)-(O29/O30)*LOG(O29/O30,2)</f>
        <v>0.5435644431995964</v>
      </c>
    </row>
    <row r="28" spans="1:28" ht="15.5" thickTop="1" thickBot="1" x14ac:dyDescent="0.4">
      <c r="A28" s="35">
        <v>27</v>
      </c>
      <c r="B28" s="33" t="s">
        <v>17</v>
      </c>
      <c r="C28" s="33" t="s">
        <v>19</v>
      </c>
      <c r="D28" s="33" t="s">
        <v>25</v>
      </c>
      <c r="E28" s="33" t="s">
        <v>23</v>
      </c>
      <c r="F28" s="37" t="s">
        <v>28</v>
      </c>
      <c r="L28" s="77" t="s">
        <v>3</v>
      </c>
      <c r="M28" s="29" t="s">
        <v>28</v>
      </c>
      <c r="N28" s="28">
        <v>18</v>
      </c>
      <c r="O28" s="28">
        <v>1</v>
      </c>
      <c r="P28" s="28">
        <f>N28+O28</f>
        <v>19</v>
      </c>
      <c r="Q28" s="27"/>
      <c r="R28" s="27"/>
      <c r="S28" s="15" t="s">
        <v>11</v>
      </c>
      <c r="T28" s="26">
        <f>N30/P30*T26+O30/P30*T27</f>
        <v>0.64657870432185616</v>
      </c>
    </row>
    <row r="29" spans="1:28" ht="15.5" thickTop="1" thickBot="1" x14ac:dyDescent="0.4">
      <c r="A29" s="35">
        <v>28</v>
      </c>
      <c r="B29" s="33" t="s">
        <v>17</v>
      </c>
      <c r="C29" s="33" t="s">
        <v>19</v>
      </c>
      <c r="D29" s="33" t="s">
        <v>25</v>
      </c>
      <c r="E29" s="33" t="s">
        <v>24</v>
      </c>
      <c r="F29" s="37" t="s">
        <v>28</v>
      </c>
      <c r="L29" s="77"/>
      <c r="M29" s="29" t="s">
        <v>29</v>
      </c>
      <c r="N29" s="28">
        <v>4</v>
      </c>
      <c r="O29" s="28">
        <v>7</v>
      </c>
      <c r="P29" s="28">
        <f>N29+O29</f>
        <v>11</v>
      </c>
      <c r="Q29" s="27"/>
      <c r="R29" s="27"/>
      <c r="S29" s="15" t="s">
        <v>4</v>
      </c>
      <c r="T29" s="10">
        <f>I6-T28</f>
        <v>0.3014995392720492</v>
      </c>
    </row>
    <row r="30" spans="1:28" ht="15.5" thickTop="1" thickBot="1" x14ac:dyDescent="0.4">
      <c r="A30" s="35">
        <v>29</v>
      </c>
      <c r="B30" s="33" t="s">
        <v>17</v>
      </c>
      <c r="C30" s="33" t="s">
        <v>19</v>
      </c>
      <c r="D30" s="33" t="s">
        <v>25</v>
      </c>
      <c r="E30" s="33" t="s">
        <v>22</v>
      </c>
      <c r="F30" s="37" t="s">
        <v>28</v>
      </c>
      <c r="L30" s="27"/>
      <c r="M30" s="29" t="s">
        <v>2</v>
      </c>
      <c r="N30" s="28">
        <f>N28+N29</f>
        <v>22</v>
      </c>
      <c r="O30" s="28">
        <f>O28+O29</f>
        <v>8</v>
      </c>
      <c r="P30" s="28">
        <f>N30+O30</f>
        <v>30</v>
      </c>
      <c r="Q30" s="27"/>
      <c r="R30" s="27"/>
      <c r="S30" s="27"/>
      <c r="T30" s="27"/>
    </row>
    <row r="31" spans="1:28" ht="15.5" thickTop="1" thickBot="1" x14ac:dyDescent="0.4">
      <c r="A31" s="35">
        <v>30</v>
      </c>
      <c r="B31" s="33" t="s">
        <v>17</v>
      </c>
      <c r="C31" s="33" t="s">
        <v>19</v>
      </c>
      <c r="D31" s="33" t="s">
        <v>25</v>
      </c>
      <c r="E31" s="33" t="s">
        <v>22</v>
      </c>
      <c r="F31" s="37" t="s">
        <v>28</v>
      </c>
      <c r="L31" s="27"/>
      <c r="M31" s="27"/>
      <c r="N31" s="27"/>
      <c r="O31" s="27"/>
      <c r="P31" s="27"/>
      <c r="Q31" s="27"/>
      <c r="R31" s="27"/>
      <c r="S31" s="27"/>
      <c r="T31" s="27"/>
    </row>
    <row r="32" spans="1:28" ht="15" thickTop="1" x14ac:dyDescent="0.35">
      <c r="L32" s="27"/>
      <c r="M32" s="27"/>
      <c r="N32" s="79" t="s">
        <v>14</v>
      </c>
      <c r="O32" s="79"/>
      <c r="P32" s="27"/>
      <c r="Q32" s="27"/>
      <c r="R32" s="27"/>
      <c r="S32" s="27"/>
      <c r="T32" s="27"/>
    </row>
    <row r="33" spans="12:20" x14ac:dyDescent="0.35">
      <c r="L33" s="27"/>
      <c r="M33" s="27"/>
      <c r="N33" s="29" t="s">
        <v>19</v>
      </c>
      <c r="O33" s="29" t="s">
        <v>52</v>
      </c>
      <c r="P33" s="29" t="s">
        <v>2</v>
      </c>
      <c r="Q33" s="27"/>
      <c r="R33" s="27"/>
      <c r="S33" s="15" t="s">
        <v>7</v>
      </c>
      <c r="T33" s="26">
        <v>0</v>
      </c>
    </row>
    <row r="34" spans="12:20" x14ac:dyDescent="0.35">
      <c r="L34" s="78" t="s">
        <v>3</v>
      </c>
      <c r="M34" s="29" t="s">
        <v>28</v>
      </c>
      <c r="N34" s="28">
        <v>16</v>
      </c>
      <c r="O34" s="28">
        <v>3</v>
      </c>
      <c r="P34" s="28">
        <f>N34+O34</f>
        <v>19</v>
      </c>
      <c r="Q34" s="27"/>
      <c r="R34" s="27"/>
      <c r="S34" s="15" t="s">
        <v>12</v>
      </c>
      <c r="T34" s="27">
        <f>(-(O34/O36))*LOG(O34/O36,2)-(O35/O36)*LOG(O35/O36,2)</f>
        <v>0.74959525725947995</v>
      </c>
    </row>
    <row r="35" spans="12:20" x14ac:dyDescent="0.35">
      <c r="L35" s="78"/>
      <c r="M35" s="29" t="s">
        <v>29</v>
      </c>
      <c r="N35" s="28">
        <v>0</v>
      </c>
      <c r="O35" s="28">
        <v>11</v>
      </c>
      <c r="P35" s="28">
        <f>N35+O35</f>
        <v>11</v>
      </c>
      <c r="Q35" s="27"/>
      <c r="R35" s="27"/>
      <c r="S35" s="15" t="s">
        <v>9</v>
      </c>
      <c r="T35" s="30">
        <f>N36/P36*T33+O36/P36*T34</f>
        <v>0.349811120054424</v>
      </c>
    </row>
    <row r="36" spans="12:20" x14ac:dyDescent="0.35">
      <c r="L36" s="27"/>
      <c r="M36" s="29" t="s">
        <v>2</v>
      </c>
      <c r="N36" s="28">
        <f>N34+N35</f>
        <v>16</v>
      </c>
      <c r="O36" s="28">
        <f>O34+O35</f>
        <v>14</v>
      </c>
      <c r="P36" s="28">
        <f>O36+N36</f>
        <v>30</v>
      </c>
      <c r="Q36" s="27"/>
      <c r="R36" s="27"/>
      <c r="S36" s="15" t="s">
        <v>4</v>
      </c>
      <c r="T36" s="10">
        <f>I6-T35</f>
        <v>0.59826712353948142</v>
      </c>
    </row>
  </sheetData>
  <mergeCells count="13">
    <mergeCell ref="W19:AB19"/>
    <mergeCell ref="L4:L5"/>
    <mergeCell ref="N2:O2"/>
    <mergeCell ref="L10:L11"/>
    <mergeCell ref="L16:L17"/>
    <mergeCell ref="N14:P14"/>
    <mergeCell ref="N8:P8"/>
    <mergeCell ref="N20:P20"/>
    <mergeCell ref="N26:O26"/>
    <mergeCell ref="L28:L29"/>
    <mergeCell ref="L34:L35"/>
    <mergeCell ref="N32:O32"/>
    <mergeCell ref="L22:L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Q1" zoomScale="85" zoomScaleNormal="85" workbookViewId="0">
      <selection activeCell="Q8" sqref="Q8"/>
    </sheetView>
  </sheetViews>
  <sheetFormatPr defaultColWidth="14.453125" defaultRowHeight="14.5" x14ac:dyDescent="0.35"/>
  <cols>
    <col min="1" max="2" width="8.7265625" style="1" customWidth="1"/>
    <col min="3" max="3" width="12.1796875" style="1" customWidth="1"/>
    <col min="4" max="4" width="16.08984375" style="1" bestFit="1" customWidth="1"/>
    <col min="5" max="7" width="8.7265625" style="1" customWidth="1"/>
    <col min="8" max="8" width="16.26953125" style="1" customWidth="1"/>
    <col min="9" max="9" width="11.1796875" style="1" customWidth="1"/>
    <col min="10" max="11" width="8.7265625" style="1" customWidth="1"/>
    <col min="12" max="17" width="14.453125" style="1"/>
    <col min="18" max="18" width="27" style="1" bestFit="1" customWidth="1"/>
    <col min="19" max="19" width="23.1796875" style="1" bestFit="1" customWidth="1"/>
    <col min="20" max="20" width="16" style="1" bestFit="1" customWidth="1"/>
    <col min="21" max="16384" width="14.453125" style="1"/>
  </cols>
  <sheetData>
    <row r="1" spans="1:28" ht="29.5" thickBot="1" x14ac:dyDescent="0.4">
      <c r="A1" s="44" t="s">
        <v>0</v>
      </c>
      <c r="B1" s="45" t="s">
        <v>13</v>
      </c>
      <c r="C1" s="45" t="s">
        <v>14</v>
      </c>
      <c r="D1" s="45" t="s">
        <v>16</v>
      </c>
      <c r="E1" s="45" t="s">
        <v>15</v>
      </c>
      <c r="F1" s="46" t="s">
        <v>1</v>
      </c>
    </row>
    <row r="2" spans="1:28" ht="20.25" customHeight="1" thickTop="1" thickBot="1" x14ac:dyDescent="0.4">
      <c r="A2" s="47">
        <v>1</v>
      </c>
      <c r="B2" s="33" t="s">
        <v>18</v>
      </c>
      <c r="C2" s="33" t="s">
        <v>20</v>
      </c>
      <c r="D2" s="33" t="s">
        <v>25</v>
      </c>
      <c r="E2" s="33" t="s">
        <v>23</v>
      </c>
      <c r="F2" s="48" t="s">
        <v>28</v>
      </c>
      <c r="H2" s="2" t="s">
        <v>30</v>
      </c>
      <c r="I2" s="3">
        <f>COUNTIF($F$2:$F$15,"Cheap")</f>
        <v>3</v>
      </c>
      <c r="L2" s="4"/>
      <c r="M2" s="4"/>
      <c r="N2" s="74" t="s">
        <v>13</v>
      </c>
      <c r="O2" s="75"/>
      <c r="P2" s="4"/>
      <c r="S2" s="5" t="s">
        <v>32</v>
      </c>
      <c r="T2" s="6">
        <v>0</v>
      </c>
      <c r="W2" s="57">
        <v>11</v>
      </c>
      <c r="X2" s="58" t="s">
        <v>18</v>
      </c>
      <c r="Y2" s="58" t="s">
        <v>21</v>
      </c>
      <c r="Z2" s="58" t="s">
        <v>26</v>
      </c>
      <c r="AA2" s="58" t="s">
        <v>24</v>
      </c>
      <c r="AB2" s="59" t="s">
        <v>29</v>
      </c>
    </row>
    <row r="3" spans="1:28" ht="16.5" thickTop="1" thickBot="1" x14ac:dyDescent="0.4">
      <c r="A3" s="49">
        <v>2</v>
      </c>
      <c r="B3" s="33" t="s">
        <v>18</v>
      </c>
      <c r="C3" s="33" t="s">
        <v>21</v>
      </c>
      <c r="D3" s="33" t="s">
        <v>25</v>
      </c>
      <c r="E3" s="33" t="s">
        <v>23</v>
      </c>
      <c r="F3" s="50" t="s">
        <v>29</v>
      </c>
      <c r="H3" s="2" t="s">
        <v>31</v>
      </c>
      <c r="I3" s="3">
        <f>COUNTIF($F$2:$F$15,"Expensive")</f>
        <v>11</v>
      </c>
      <c r="L3" s="4"/>
      <c r="M3" s="4"/>
      <c r="N3" s="7" t="s">
        <v>17</v>
      </c>
      <c r="O3" s="7" t="s">
        <v>18</v>
      </c>
      <c r="P3" s="8" t="s">
        <v>2</v>
      </c>
      <c r="S3" s="5" t="s">
        <v>33</v>
      </c>
      <c r="T3" s="1">
        <f>(-(O4/O6))*LOG(O4/O6,2)-(O5/O6)*LOG(O5/O6,2)</f>
        <v>0.74959525725947995</v>
      </c>
      <c r="W3" s="51">
        <v>12</v>
      </c>
      <c r="X3" s="52" t="s">
        <v>18</v>
      </c>
      <c r="Y3" s="52" t="s">
        <v>21</v>
      </c>
      <c r="Z3" s="52" t="s">
        <v>26</v>
      </c>
      <c r="AA3" s="52" t="s">
        <v>24</v>
      </c>
      <c r="AB3" s="60" t="s">
        <v>29</v>
      </c>
    </row>
    <row r="4" spans="1:28" ht="20.25" customHeight="1" thickTop="1" thickBot="1" x14ac:dyDescent="0.4">
      <c r="A4" s="49">
        <v>3</v>
      </c>
      <c r="B4" s="33" t="s">
        <v>18</v>
      </c>
      <c r="C4" s="33" t="s">
        <v>21</v>
      </c>
      <c r="D4" s="33" t="s">
        <v>26</v>
      </c>
      <c r="E4" s="33" t="s">
        <v>23</v>
      </c>
      <c r="F4" s="50" t="s">
        <v>29</v>
      </c>
      <c r="H4" s="9" t="s">
        <v>2</v>
      </c>
      <c r="I4" s="3">
        <f>I2+I3</f>
        <v>14</v>
      </c>
      <c r="L4" s="81" t="s">
        <v>3</v>
      </c>
      <c r="M4" s="7" t="s">
        <v>28</v>
      </c>
      <c r="N4" s="3">
        <v>0</v>
      </c>
      <c r="O4" s="3">
        <v>3</v>
      </c>
      <c r="P4" s="3">
        <f>O4+N4</f>
        <v>3</v>
      </c>
      <c r="S4" s="5" t="s">
        <v>34</v>
      </c>
      <c r="T4" s="6">
        <f>(N6/P6)*T2+(O6/P6)*T3</f>
        <v>0.74959525725947995</v>
      </c>
      <c r="W4" s="55"/>
      <c r="X4" s="19"/>
      <c r="Y4" s="43"/>
      <c r="Z4" s="43"/>
      <c r="AA4" s="43"/>
      <c r="AB4" s="43"/>
    </row>
    <row r="5" spans="1:28" ht="16.5" thickTop="1" thickBot="1" x14ac:dyDescent="0.4">
      <c r="A5" s="47">
        <v>4</v>
      </c>
      <c r="B5" s="33" t="s">
        <v>18</v>
      </c>
      <c r="C5" s="33" t="s">
        <v>21</v>
      </c>
      <c r="D5" s="33" t="s">
        <v>25</v>
      </c>
      <c r="E5" s="33" t="s">
        <v>23</v>
      </c>
      <c r="F5" s="50" t="s">
        <v>29</v>
      </c>
      <c r="L5" s="81"/>
      <c r="M5" s="7" t="s">
        <v>29</v>
      </c>
      <c r="N5" s="3">
        <v>0</v>
      </c>
      <c r="O5" s="3">
        <v>11</v>
      </c>
      <c r="P5" s="3">
        <f>N5+O5</f>
        <v>11</v>
      </c>
      <c r="S5" s="5" t="s">
        <v>4</v>
      </c>
      <c r="T5" s="10">
        <f>I6-T4</f>
        <v>0</v>
      </c>
      <c r="W5" s="56"/>
      <c r="X5" s="19"/>
      <c r="Y5" s="43"/>
      <c r="Z5" s="43"/>
      <c r="AA5" s="43"/>
      <c r="AB5" s="43"/>
    </row>
    <row r="6" spans="1:28" ht="20.25" customHeight="1" thickTop="1" thickBot="1" x14ac:dyDescent="0.4">
      <c r="A6" s="49">
        <v>5</v>
      </c>
      <c r="B6" s="33" t="s">
        <v>18</v>
      </c>
      <c r="C6" s="33" t="s">
        <v>21</v>
      </c>
      <c r="D6" s="33" t="s">
        <v>25</v>
      </c>
      <c r="E6" s="33" t="s">
        <v>23</v>
      </c>
      <c r="F6" s="50" t="s">
        <v>29</v>
      </c>
      <c r="H6" s="12" t="s">
        <v>6</v>
      </c>
      <c r="I6" s="13">
        <f>(-(I2/I4))*LOG(I2/I4,2)-(I3/I4)*LOG(I3/I4,2)</f>
        <v>0.74959525725947995</v>
      </c>
      <c r="M6" s="5" t="s">
        <v>2</v>
      </c>
      <c r="N6" s="3">
        <f>N4+N5</f>
        <v>0</v>
      </c>
      <c r="O6" s="3">
        <f>O4+O5</f>
        <v>14</v>
      </c>
      <c r="P6" s="1">
        <f>N6+O6</f>
        <v>14</v>
      </c>
      <c r="W6" s="82" t="s">
        <v>48</v>
      </c>
      <c r="X6" s="82"/>
      <c r="Y6" s="82"/>
      <c r="Z6" s="82"/>
      <c r="AA6" s="82"/>
      <c r="AB6" s="82"/>
    </row>
    <row r="7" spans="1:28" ht="17.25" customHeight="1" thickTop="1" thickBot="1" x14ac:dyDescent="0.4">
      <c r="A7" s="49">
        <v>6</v>
      </c>
      <c r="B7" s="33" t="s">
        <v>18</v>
      </c>
      <c r="C7" s="33" t="s">
        <v>20</v>
      </c>
      <c r="D7" s="33" t="s">
        <v>25</v>
      </c>
      <c r="E7" s="33" t="s">
        <v>22</v>
      </c>
      <c r="F7" s="50" t="s">
        <v>29</v>
      </c>
      <c r="W7" s="56"/>
      <c r="X7" s="19"/>
      <c r="Y7" s="43"/>
      <c r="Z7" s="43"/>
      <c r="AA7" s="43"/>
      <c r="AB7" s="43"/>
    </row>
    <row r="8" spans="1:28" ht="20.25" customHeight="1" thickTop="1" thickBot="1" x14ac:dyDescent="0.4">
      <c r="A8" s="47">
        <v>7</v>
      </c>
      <c r="B8" s="33" t="s">
        <v>18</v>
      </c>
      <c r="C8" s="33" t="s">
        <v>21</v>
      </c>
      <c r="D8" s="33" t="s">
        <v>25</v>
      </c>
      <c r="E8" s="33" t="s">
        <v>22</v>
      </c>
      <c r="F8" s="50" t="s">
        <v>29</v>
      </c>
      <c r="L8" s="21"/>
      <c r="M8" s="21"/>
      <c r="N8" s="83" t="s">
        <v>14</v>
      </c>
      <c r="O8" s="84"/>
      <c r="P8" s="84"/>
      <c r="Q8" s="21"/>
      <c r="R8" s="21"/>
      <c r="S8" s="22" t="s">
        <v>35</v>
      </c>
      <c r="T8" s="23">
        <v>0</v>
      </c>
      <c r="W8" s="55"/>
      <c r="X8" s="19"/>
      <c r="Y8" s="43"/>
      <c r="Z8" s="43"/>
      <c r="AA8" s="43"/>
      <c r="AB8" s="43"/>
    </row>
    <row r="9" spans="1:28" ht="16.5" thickTop="1" thickBot="1" x14ac:dyDescent="0.4">
      <c r="A9" s="49">
        <v>8</v>
      </c>
      <c r="B9" s="33" t="s">
        <v>18</v>
      </c>
      <c r="C9" s="33" t="s">
        <v>20</v>
      </c>
      <c r="D9" s="33" t="s">
        <v>25</v>
      </c>
      <c r="E9" s="33" t="s">
        <v>22</v>
      </c>
      <c r="F9" s="50" t="s">
        <v>29</v>
      </c>
      <c r="G9" s="14"/>
      <c r="H9" s="14"/>
      <c r="I9" s="14"/>
      <c r="J9" s="14"/>
      <c r="K9" s="14"/>
      <c r="L9" s="21"/>
      <c r="M9" s="21"/>
      <c r="N9" s="25" t="s">
        <v>19</v>
      </c>
      <c r="O9" s="25" t="s">
        <v>20</v>
      </c>
      <c r="P9" s="25" t="s">
        <v>21</v>
      </c>
      <c r="Q9" s="54" t="s">
        <v>2</v>
      </c>
      <c r="R9" s="21"/>
      <c r="S9" s="22" t="s">
        <v>36</v>
      </c>
      <c r="T9" s="21">
        <f>(-(O10/O12))*LOG(O10/O12,2)-(O11/O12)*LOG(O11/O12,2)</f>
        <v>0.91829583405448956</v>
      </c>
      <c r="W9" s="40"/>
      <c r="X9" s="19"/>
      <c r="Y9" s="43"/>
      <c r="Z9" s="43"/>
      <c r="AA9" s="43"/>
      <c r="AB9" s="43"/>
    </row>
    <row r="10" spans="1:28" ht="18" customHeight="1" thickTop="1" thickBot="1" x14ac:dyDescent="0.4">
      <c r="A10" s="49">
        <v>9</v>
      </c>
      <c r="B10" s="33" t="s">
        <v>18</v>
      </c>
      <c r="C10" s="33" t="s">
        <v>20</v>
      </c>
      <c r="D10" s="33" t="s">
        <v>25</v>
      </c>
      <c r="E10" s="33" t="s">
        <v>23</v>
      </c>
      <c r="F10" s="50" t="s">
        <v>29</v>
      </c>
      <c r="G10" s="14"/>
      <c r="H10" s="14"/>
      <c r="I10" s="14"/>
      <c r="J10" s="14"/>
      <c r="K10" s="14"/>
      <c r="L10" s="85" t="s">
        <v>3</v>
      </c>
      <c r="M10" s="25" t="s">
        <v>28</v>
      </c>
      <c r="N10" s="24">
        <v>0</v>
      </c>
      <c r="O10" s="24">
        <v>2</v>
      </c>
      <c r="P10" s="24">
        <v>1</v>
      </c>
      <c r="Q10" s="24">
        <f>N10+O10+P10</f>
        <v>3</v>
      </c>
      <c r="R10" s="21"/>
      <c r="S10" s="22" t="s">
        <v>37</v>
      </c>
      <c r="T10" s="23">
        <f>(-(P10/P12))*LOG(P10/P12,2)-(P11/P12)*LOG(P11/P12,2)</f>
        <v>0.5435644431995964</v>
      </c>
      <c r="W10" s="40"/>
      <c r="X10" s="19"/>
      <c r="Y10" s="43"/>
      <c r="Z10" s="43"/>
      <c r="AA10" s="43"/>
      <c r="AB10" s="43"/>
    </row>
    <row r="11" spans="1:28" ht="16.5" thickTop="1" thickBot="1" x14ac:dyDescent="0.4">
      <c r="A11" s="47">
        <v>10</v>
      </c>
      <c r="B11" s="33" t="s">
        <v>18</v>
      </c>
      <c r="C11" s="33" t="s">
        <v>20</v>
      </c>
      <c r="D11" s="33" t="s">
        <v>26</v>
      </c>
      <c r="E11" s="33" t="s">
        <v>23</v>
      </c>
      <c r="F11" s="50" t="s">
        <v>29</v>
      </c>
      <c r="G11" s="14"/>
      <c r="H11" s="14"/>
      <c r="I11" s="14"/>
      <c r="J11" s="14"/>
      <c r="K11" s="14"/>
      <c r="L11" s="86"/>
      <c r="M11" s="25" t="s">
        <v>29</v>
      </c>
      <c r="N11" s="24">
        <v>0</v>
      </c>
      <c r="O11" s="24">
        <v>4</v>
      </c>
      <c r="P11" s="24">
        <v>7</v>
      </c>
      <c r="Q11" s="24">
        <f>N11+O11+P11</f>
        <v>11</v>
      </c>
      <c r="R11" s="21"/>
      <c r="S11" s="22" t="s">
        <v>41</v>
      </c>
      <c r="T11" s="23">
        <f>(N12/Q12)*T8+(O12/Q12)*T9+(P12/Q12)*T10</f>
        <v>0.70416361070883626</v>
      </c>
      <c r="W11" s="56"/>
      <c r="X11" s="19"/>
      <c r="Y11" s="43"/>
      <c r="Z11" s="43"/>
      <c r="AA11" s="43"/>
      <c r="AB11" s="43"/>
    </row>
    <row r="12" spans="1:28" ht="16.5" customHeight="1" thickTop="1" thickBot="1" x14ac:dyDescent="0.4">
      <c r="A12" s="49">
        <v>11</v>
      </c>
      <c r="B12" s="33" t="s">
        <v>18</v>
      </c>
      <c r="C12" s="33" t="s">
        <v>21</v>
      </c>
      <c r="D12" s="33" t="s">
        <v>26</v>
      </c>
      <c r="E12" s="33" t="s">
        <v>24</v>
      </c>
      <c r="F12" s="50" t="s">
        <v>29</v>
      </c>
      <c r="G12" s="14"/>
      <c r="H12" s="14"/>
      <c r="I12" s="14"/>
      <c r="J12" s="14"/>
      <c r="K12" s="14"/>
      <c r="L12" s="21"/>
      <c r="M12" s="22" t="s">
        <v>2</v>
      </c>
      <c r="N12" s="24">
        <f>N10+N11</f>
        <v>0</v>
      </c>
      <c r="O12" s="24">
        <f>O10+O11</f>
        <v>6</v>
      </c>
      <c r="P12" s="24">
        <f>P10+P11</f>
        <v>8</v>
      </c>
      <c r="Q12" s="21">
        <f>N12+O12+P12</f>
        <v>14</v>
      </c>
      <c r="R12" s="21"/>
      <c r="S12" s="22" t="s">
        <v>4</v>
      </c>
      <c r="T12" s="23">
        <f>I6-T11</f>
        <v>4.543164655064369E-2</v>
      </c>
      <c r="W12" s="40"/>
      <c r="X12" s="19"/>
      <c r="Y12" s="43"/>
      <c r="Z12" s="43"/>
      <c r="AA12" s="43"/>
      <c r="AB12" s="43"/>
    </row>
    <row r="13" spans="1:28" ht="16.5" thickTop="1" thickBot="1" x14ac:dyDescent="0.4">
      <c r="A13" s="49">
        <v>12</v>
      </c>
      <c r="B13" s="33" t="s">
        <v>18</v>
      </c>
      <c r="C13" s="33" t="s">
        <v>21</v>
      </c>
      <c r="D13" s="33" t="s">
        <v>26</v>
      </c>
      <c r="E13" s="33" t="s">
        <v>24</v>
      </c>
      <c r="F13" s="50" t="s">
        <v>29</v>
      </c>
      <c r="G13" s="14"/>
      <c r="H13" s="14"/>
      <c r="I13" s="14"/>
      <c r="J13" s="14"/>
      <c r="K13" s="14"/>
      <c r="W13" s="40"/>
      <c r="X13" s="19"/>
      <c r="Y13" s="43"/>
      <c r="Z13" s="43"/>
      <c r="AA13" s="43"/>
      <c r="AB13" s="43"/>
    </row>
    <row r="14" spans="1:28" ht="15" customHeight="1" thickTop="1" thickBot="1" x14ac:dyDescent="0.4">
      <c r="A14" s="47">
        <v>13</v>
      </c>
      <c r="B14" s="33" t="s">
        <v>18</v>
      </c>
      <c r="C14" s="33" t="s">
        <v>20</v>
      </c>
      <c r="D14" s="33" t="s">
        <v>26</v>
      </c>
      <c r="E14" s="33" t="s">
        <v>22</v>
      </c>
      <c r="F14" s="48" t="s">
        <v>28</v>
      </c>
      <c r="G14" s="14"/>
      <c r="H14" s="14"/>
      <c r="I14" s="14"/>
      <c r="J14" s="14"/>
      <c r="K14" s="14"/>
      <c r="N14" s="74" t="s">
        <v>16</v>
      </c>
      <c r="O14" s="75"/>
      <c r="P14" s="75"/>
      <c r="S14" s="5" t="s">
        <v>38</v>
      </c>
      <c r="T14" s="6">
        <f>(-(N16/N18))*LOG(N16/N18,2)-(N17/N18)*LOG(N17/N18,2)</f>
        <v>0.5435644431995964</v>
      </c>
      <c r="W14" s="40"/>
      <c r="X14" s="19"/>
      <c r="Y14" s="43"/>
      <c r="Z14" s="43"/>
      <c r="AA14" s="43"/>
      <c r="AB14" s="43"/>
    </row>
    <row r="15" spans="1:28" ht="16.5" thickTop="1" thickBot="1" x14ac:dyDescent="0.4">
      <c r="A15" s="51">
        <v>14</v>
      </c>
      <c r="B15" s="52" t="s">
        <v>18</v>
      </c>
      <c r="C15" s="52" t="s">
        <v>21</v>
      </c>
      <c r="D15" s="52" t="s">
        <v>26</v>
      </c>
      <c r="E15" s="52" t="s">
        <v>22</v>
      </c>
      <c r="F15" s="53" t="s">
        <v>28</v>
      </c>
      <c r="G15" s="14"/>
      <c r="H15" s="14"/>
      <c r="I15" s="14"/>
      <c r="J15" s="14"/>
      <c r="K15" s="14"/>
      <c r="N15" s="7" t="s">
        <v>25</v>
      </c>
      <c r="O15" s="7" t="s">
        <v>26</v>
      </c>
      <c r="P15" s="7" t="s">
        <v>27</v>
      </c>
      <c r="Q15" s="16" t="s">
        <v>2</v>
      </c>
      <c r="S15" s="5" t="s">
        <v>39</v>
      </c>
      <c r="T15" s="6">
        <f>(-(O16/O18))*LOG(O16/O18,2)-(O17/O18)*LOG(O17/O18,2)</f>
        <v>0.91829583405448956</v>
      </c>
      <c r="W15" s="40"/>
      <c r="X15" s="19"/>
      <c r="Y15" s="43"/>
      <c r="Z15" s="43"/>
      <c r="AA15" s="43"/>
      <c r="AB15" s="43"/>
    </row>
    <row r="16" spans="1:28" ht="16.5" customHeight="1" x14ac:dyDescent="0.35">
      <c r="A16" s="40"/>
      <c r="B16" s="41"/>
      <c r="C16" s="41"/>
      <c r="D16" s="41"/>
      <c r="E16" s="41"/>
      <c r="F16" s="41"/>
      <c r="G16" s="14"/>
      <c r="H16" s="14"/>
      <c r="I16" s="14"/>
      <c r="J16" s="14"/>
      <c r="K16" s="14"/>
      <c r="L16" s="80" t="s">
        <v>3</v>
      </c>
      <c r="M16" s="7" t="s">
        <v>28</v>
      </c>
      <c r="N16" s="3">
        <v>1</v>
      </c>
      <c r="O16" s="3">
        <v>2</v>
      </c>
      <c r="P16" s="3">
        <v>0</v>
      </c>
      <c r="Q16" s="3">
        <f>N16+O16+P16</f>
        <v>3</v>
      </c>
      <c r="S16" s="5" t="s">
        <v>40</v>
      </c>
      <c r="T16" s="6">
        <v>0</v>
      </c>
      <c r="W16" s="40"/>
      <c r="X16" s="19"/>
      <c r="Y16" s="43"/>
      <c r="Z16" s="43"/>
      <c r="AA16" s="43"/>
      <c r="AB16" s="43"/>
    </row>
    <row r="17" spans="1:28" ht="15.5" x14ac:dyDescent="0.35">
      <c r="A17" s="42"/>
      <c r="B17" s="43"/>
      <c r="C17" s="43"/>
      <c r="D17" s="43"/>
      <c r="E17" s="43"/>
      <c r="F17" s="43"/>
      <c r="G17" s="14"/>
      <c r="H17" s="14"/>
      <c r="I17" s="14"/>
      <c r="J17" s="14"/>
      <c r="K17" s="14"/>
      <c r="L17" s="81"/>
      <c r="M17" s="7" t="s">
        <v>29</v>
      </c>
      <c r="N17" s="3">
        <v>7</v>
      </c>
      <c r="O17" s="3">
        <v>4</v>
      </c>
      <c r="P17" s="3">
        <v>0</v>
      </c>
      <c r="Q17" s="3">
        <f>N17+O17+P17</f>
        <v>11</v>
      </c>
      <c r="S17" s="5" t="s">
        <v>42</v>
      </c>
      <c r="T17" s="6">
        <f>(N18/Q18)*T14+(O18/Q18)*T15+(P18/Q18)*T16</f>
        <v>0.70416361070883626</v>
      </c>
      <c r="W17" s="40"/>
      <c r="X17" s="19"/>
      <c r="Y17" s="43"/>
      <c r="Z17" s="43"/>
      <c r="AA17" s="43"/>
      <c r="AB17" s="43"/>
    </row>
    <row r="18" spans="1:28" x14ac:dyDescent="0.35">
      <c r="A18" s="40"/>
      <c r="B18" s="41"/>
      <c r="C18" s="41"/>
      <c r="D18" s="41"/>
      <c r="E18" s="41"/>
      <c r="F18" s="41"/>
      <c r="G18" s="14"/>
      <c r="H18" s="14"/>
      <c r="I18" s="14"/>
      <c r="J18" s="14"/>
      <c r="K18" s="14"/>
      <c r="M18" s="5" t="s">
        <v>2</v>
      </c>
      <c r="N18" s="3">
        <f>N16+N17</f>
        <v>8</v>
      </c>
      <c r="O18" s="3">
        <f>O16+O17</f>
        <v>6</v>
      </c>
      <c r="P18" s="3">
        <f>P16+P17</f>
        <v>0</v>
      </c>
      <c r="Q18" s="1">
        <f>N18+O18+P18</f>
        <v>14</v>
      </c>
      <c r="S18" s="5" t="s">
        <v>4</v>
      </c>
      <c r="T18" s="17">
        <f>I6-T17</f>
        <v>4.543164655064369E-2</v>
      </c>
      <c r="Y18" s="27"/>
      <c r="Z18" s="27"/>
      <c r="AA18" s="27"/>
      <c r="AB18" s="27"/>
    </row>
    <row r="19" spans="1:28" x14ac:dyDescent="0.35">
      <c r="A19" s="40"/>
      <c r="B19" s="41"/>
      <c r="C19" s="41"/>
      <c r="D19" s="41"/>
      <c r="E19" s="41"/>
      <c r="F19" s="41"/>
      <c r="G19" s="14"/>
      <c r="H19" s="14"/>
      <c r="I19" s="14"/>
      <c r="J19" s="14"/>
      <c r="K19" s="14"/>
    </row>
    <row r="20" spans="1:28" ht="15.5" x14ac:dyDescent="0.35">
      <c r="A20" s="42"/>
      <c r="B20" s="41"/>
      <c r="C20" s="41"/>
      <c r="D20" s="41"/>
      <c r="E20" s="41"/>
      <c r="F20" s="41"/>
      <c r="G20" s="14"/>
      <c r="H20" s="14"/>
      <c r="I20" s="14"/>
      <c r="J20" s="14"/>
      <c r="K20" s="14"/>
      <c r="N20" s="74" t="s">
        <v>15</v>
      </c>
      <c r="O20" s="75"/>
      <c r="P20" s="75"/>
      <c r="S20" s="5" t="s">
        <v>43</v>
      </c>
      <c r="T20" s="6">
        <f>(-(N22/N24))*LOG(N22/N24,2)-(N23/N24)*LOG(N23/N24,2)</f>
        <v>0.97095059445466858</v>
      </c>
    </row>
    <row r="21" spans="1:28" x14ac:dyDescent="0.35">
      <c r="A21" s="40"/>
      <c r="B21" s="41"/>
      <c r="C21" s="41"/>
      <c r="D21" s="41"/>
      <c r="E21" s="41"/>
      <c r="F21" s="41"/>
      <c r="G21" s="14"/>
      <c r="H21" s="14"/>
      <c r="I21" s="14"/>
      <c r="J21" s="14"/>
      <c r="K21" s="14"/>
      <c r="N21" s="7" t="s">
        <v>22</v>
      </c>
      <c r="O21" s="7" t="s">
        <v>23</v>
      </c>
      <c r="P21" s="7" t="s">
        <v>24</v>
      </c>
      <c r="Q21" s="16" t="s">
        <v>2</v>
      </c>
      <c r="S21" s="5" t="s">
        <v>44</v>
      </c>
      <c r="T21" s="6">
        <f>(-(O22/O24))*LOG(O22/O24,2)-(O23/O24)*LOG(O23/O24,2)</f>
        <v>0.59167277858232747</v>
      </c>
    </row>
    <row r="22" spans="1:28" x14ac:dyDescent="0.35">
      <c r="A22" s="40"/>
      <c r="B22" s="43"/>
      <c r="C22" s="43"/>
      <c r="D22" s="43"/>
      <c r="E22" s="43"/>
      <c r="F22" s="43"/>
      <c r="G22" s="14"/>
      <c r="H22" s="14"/>
      <c r="I22" s="14"/>
      <c r="J22" s="14"/>
      <c r="K22" s="14"/>
      <c r="L22" s="80" t="s">
        <v>3</v>
      </c>
      <c r="M22" s="7" t="s">
        <v>28</v>
      </c>
      <c r="N22" s="3">
        <v>2</v>
      </c>
      <c r="O22" s="3">
        <v>1</v>
      </c>
      <c r="P22" s="3">
        <v>0</v>
      </c>
      <c r="Q22" s="3">
        <f>N22+O22+P22</f>
        <v>3</v>
      </c>
      <c r="S22" s="5" t="s">
        <v>45</v>
      </c>
      <c r="T22" s="6">
        <v>0</v>
      </c>
    </row>
    <row r="23" spans="1:28" x14ac:dyDescent="0.35">
      <c r="A23" s="40"/>
      <c r="B23" s="43"/>
      <c r="C23" s="43"/>
      <c r="D23" s="43"/>
      <c r="E23" s="43"/>
      <c r="F23" s="43"/>
      <c r="G23" s="14"/>
      <c r="H23" s="14"/>
      <c r="I23" s="14"/>
      <c r="J23" s="14"/>
      <c r="K23" s="14"/>
      <c r="L23" s="81"/>
      <c r="M23" s="7" t="s">
        <v>29</v>
      </c>
      <c r="N23" s="3">
        <v>3</v>
      </c>
      <c r="O23" s="3">
        <v>6</v>
      </c>
      <c r="P23" s="3">
        <v>2</v>
      </c>
      <c r="Q23" s="3">
        <f>N23+O23+P23</f>
        <v>11</v>
      </c>
      <c r="S23" s="5" t="s">
        <v>46</v>
      </c>
      <c r="T23" s="26">
        <f>(N24/Q24)*T20+(O24/Q24)*T21+(P24/Q24)*T22</f>
        <v>0.64260445873925964</v>
      </c>
    </row>
    <row r="24" spans="1:28" x14ac:dyDescent="0.35">
      <c r="A24" s="40"/>
      <c r="B24" s="43"/>
      <c r="C24" s="43"/>
      <c r="D24" s="43"/>
      <c r="E24" s="43"/>
      <c r="F24" s="43"/>
      <c r="M24" s="5" t="s">
        <v>2</v>
      </c>
      <c r="N24" s="3">
        <f>N22+N23</f>
        <v>5</v>
      </c>
      <c r="O24" s="3">
        <f>O22+O23</f>
        <v>7</v>
      </c>
      <c r="P24" s="3">
        <f>P22+P23</f>
        <v>2</v>
      </c>
      <c r="Q24" s="1">
        <f>N24+O24+P24</f>
        <v>14</v>
      </c>
      <c r="S24" s="5" t="s">
        <v>4</v>
      </c>
      <c r="T24" s="10">
        <f>I6-T23</f>
        <v>0.10699079852022031</v>
      </c>
      <c r="U24" s="11" t="s">
        <v>5</v>
      </c>
    </row>
    <row r="25" spans="1:28" ht="15.5" x14ac:dyDescent="0.35">
      <c r="A25" s="42"/>
      <c r="B25" s="43"/>
      <c r="C25" s="43"/>
      <c r="D25" s="43"/>
      <c r="E25" s="43"/>
      <c r="F25" s="43"/>
    </row>
    <row r="26" spans="1:28" x14ac:dyDescent="0.35">
      <c r="A26" s="40"/>
      <c r="B26" s="43"/>
      <c r="C26" s="43"/>
      <c r="D26" s="43"/>
      <c r="E26" s="43"/>
      <c r="F26" s="43"/>
      <c r="L26" s="27"/>
      <c r="M26" s="27"/>
      <c r="N26" s="76" t="s">
        <v>15</v>
      </c>
      <c r="O26" s="76"/>
      <c r="P26" s="27"/>
      <c r="Q26" s="27"/>
      <c r="R26" s="27"/>
      <c r="S26" s="15" t="s">
        <v>57</v>
      </c>
      <c r="T26" s="26">
        <f>(-(N28/N30))*LOG(N28/N30,2)-(N29/N30)*LOG(N29/N30,2)</f>
        <v>0.81127812445913283</v>
      </c>
    </row>
    <row r="27" spans="1:28" x14ac:dyDescent="0.35">
      <c r="A27" s="40"/>
      <c r="B27" s="43"/>
      <c r="C27" s="43"/>
      <c r="D27" s="43"/>
      <c r="E27" s="43"/>
      <c r="F27" s="43"/>
      <c r="L27" s="27"/>
      <c r="M27" s="27"/>
      <c r="N27" s="28" t="s">
        <v>49</v>
      </c>
      <c r="O27" s="28" t="s">
        <v>24</v>
      </c>
      <c r="P27" s="29" t="s">
        <v>2</v>
      </c>
      <c r="Q27" s="27"/>
      <c r="R27" s="27"/>
      <c r="S27" s="15" t="s">
        <v>45</v>
      </c>
      <c r="T27" s="26">
        <v>0</v>
      </c>
    </row>
    <row r="28" spans="1:28" x14ac:dyDescent="0.35">
      <c r="A28" s="40"/>
      <c r="B28" s="43"/>
      <c r="C28" s="43"/>
      <c r="D28" s="43"/>
      <c r="E28" s="43"/>
      <c r="F28" s="43"/>
      <c r="L28" s="77" t="s">
        <v>3</v>
      </c>
      <c r="M28" s="29" t="s">
        <v>28</v>
      </c>
      <c r="N28" s="28">
        <v>3</v>
      </c>
      <c r="O28" s="28">
        <v>0</v>
      </c>
      <c r="P28" s="28">
        <f>N28+O28</f>
        <v>3</v>
      </c>
      <c r="Q28" s="27"/>
      <c r="R28" s="27"/>
      <c r="S28" s="15" t="s">
        <v>46</v>
      </c>
      <c r="T28" s="26">
        <f>N30/P30*T26+O30/P30*T27</f>
        <v>0.69538124953639957</v>
      </c>
    </row>
    <row r="29" spans="1:28" x14ac:dyDescent="0.35">
      <c r="A29" s="40"/>
      <c r="B29" s="43"/>
      <c r="C29" s="43"/>
      <c r="D29" s="43"/>
      <c r="E29" s="43"/>
      <c r="F29" s="43"/>
      <c r="L29" s="77"/>
      <c r="M29" s="29" t="s">
        <v>29</v>
      </c>
      <c r="N29" s="28">
        <v>9</v>
      </c>
      <c r="O29" s="28">
        <v>2</v>
      </c>
      <c r="P29" s="28">
        <f>N29+O29</f>
        <v>11</v>
      </c>
      <c r="Q29" s="27"/>
      <c r="R29" s="27"/>
      <c r="S29" s="15" t="s">
        <v>4</v>
      </c>
      <c r="T29" s="10">
        <f>I6-T28</f>
        <v>5.4214007723080382E-2</v>
      </c>
    </row>
    <row r="30" spans="1:28" x14ac:dyDescent="0.35">
      <c r="A30" s="40"/>
      <c r="B30" s="43"/>
      <c r="C30" s="43"/>
      <c r="D30" s="43"/>
      <c r="E30" s="43"/>
      <c r="F30" s="43"/>
      <c r="L30" s="27"/>
      <c r="M30" s="29" t="s">
        <v>2</v>
      </c>
      <c r="N30" s="28">
        <f>N28+N29</f>
        <v>12</v>
      </c>
      <c r="O30" s="28">
        <f>O28+O29</f>
        <v>2</v>
      </c>
      <c r="P30" s="28">
        <f>N30+O30</f>
        <v>14</v>
      </c>
      <c r="Q30" s="27"/>
      <c r="R30" s="27"/>
      <c r="S30" s="27"/>
      <c r="T30" s="27"/>
    </row>
    <row r="31" spans="1:28" x14ac:dyDescent="0.35">
      <c r="A31" s="40"/>
      <c r="B31" s="43"/>
      <c r="C31" s="43"/>
      <c r="D31" s="43"/>
      <c r="E31" s="43"/>
      <c r="F31" s="43"/>
      <c r="L31" s="27"/>
      <c r="M31" s="27"/>
      <c r="N31" s="27"/>
      <c r="O31" s="27"/>
      <c r="P31" s="27"/>
      <c r="Q31" s="27"/>
      <c r="R31" s="27"/>
      <c r="S31" s="27"/>
      <c r="T31" s="27"/>
    </row>
    <row r="32" spans="1:28" x14ac:dyDescent="0.35">
      <c r="L32" s="27"/>
      <c r="M32" s="27"/>
      <c r="N32" s="79" t="s">
        <v>15</v>
      </c>
      <c r="O32" s="79"/>
      <c r="P32" s="27"/>
      <c r="Q32" s="27"/>
      <c r="R32" s="27"/>
      <c r="S32" s="27"/>
      <c r="T32" s="27"/>
    </row>
    <row r="33" spans="12:20" x14ac:dyDescent="0.35">
      <c r="L33" s="27"/>
      <c r="M33" s="27"/>
      <c r="N33" s="29" t="s">
        <v>22</v>
      </c>
      <c r="O33" s="29" t="s">
        <v>50</v>
      </c>
      <c r="P33" s="29" t="s">
        <v>2</v>
      </c>
      <c r="Q33" s="27"/>
      <c r="R33" s="27"/>
      <c r="S33" s="15" t="s">
        <v>43</v>
      </c>
      <c r="T33" s="26">
        <f>(-(N34/N36))*LOG(N34/N36,2)-(N35/N36)*LOG(N35/N36,2)</f>
        <v>0.97095059445466858</v>
      </c>
    </row>
    <row r="34" spans="12:20" x14ac:dyDescent="0.35">
      <c r="L34" s="78" t="s">
        <v>3</v>
      </c>
      <c r="M34" s="29" t="s">
        <v>28</v>
      </c>
      <c r="N34" s="28">
        <v>2</v>
      </c>
      <c r="O34" s="28">
        <v>1</v>
      </c>
      <c r="P34" s="28">
        <f>N34+O34</f>
        <v>3</v>
      </c>
      <c r="Q34" s="27"/>
      <c r="R34" s="27"/>
      <c r="S34" s="15" t="s">
        <v>58</v>
      </c>
      <c r="T34" s="27">
        <f>(-(O34/O36))*LOG(O34/O36,2)-(O35/O36)*LOG(O35/O36,2)</f>
        <v>0.50325833477564574</v>
      </c>
    </row>
    <row r="35" spans="12:20" x14ac:dyDescent="0.35">
      <c r="L35" s="78"/>
      <c r="M35" s="29" t="s">
        <v>29</v>
      </c>
      <c r="N35" s="28">
        <v>3</v>
      </c>
      <c r="O35" s="28">
        <v>8</v>
      </c>
      <c r="P35" s="28">
        <f>N35+O35</f>
        <v>11</v>
      </c>
      <c r="Q35" s="27"/>
      <c r="R35" s="27"/>
      <c r="S35" s="15" t="s">
        <v>46</v>
      </c>
      <c r="T35" s="30">
        <f>N36/P36*T33+O36/P36*T34</f>
        <v>0.67029128466101107</v>
      </c>
    </row>
    <row r="36" spans="12:20" x14ac:dyDescent="0.35">
      <c r="L36" s="27"/>
      <c r="M36" s="29" t="s">
        <v>2</v>
      </c>
      <c r="N36" s="28">
        <f>N34+N35</f>
        <v>5</v>
      </c>
      <c r="O36" s="28">
        <f>O34+O35</f>
        <v>9</v>
      </c>
      <c r="P36" s="28">
        <f>O36+N36</f>
        <v>14</v>
      </c>
      <c r="Q36" s="27"/>
      <c r="R36" s="27"/>
      <c r="S36" s="15" t="s">
        <v>4</v>
      </c>
      <c r="T36" s="10">
        <f>I6-T35</f>
        <v>7.9303972598468886E-2</v>
      </c>
    </row>
  </sheetData>
  <mergeCells count="13">
    <mergeCell ref="L34:L35"/>
    <mergeCell ref="W6:AB6"/>
    <mergeCell ref="N20:P20"/>
    <mergeCell ref="L22:L23"/>
    <mergeCell ref="N26:O26"/>
    <mergeCell ref="L28:L29"/>
    <mergeCell ref="N32:O32"/>
    <mergeCell ref="L16:L17"/>
    <mergeCell ref="N2:O2"/>
    <mergeCell ref="L4:L5"/>
    <mergeCell ref="N8:P8"/>
    <mergeCell ref="L10:L11"/>
    <mergeCell ref="N14:P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K7" zoomScale="85" zoomScaleNormal="85" workbookViewId="0">
      <selection activeCell="U36" sqref="U36"/>
    </sheetView>
  </sheetViews>
  <sheetFormatPr defaultColWidth="14.453125" defaultRowHeight="14.5" x14ac:dyDescent="0.35"/>
  <cols>
    <col min="1" max="2" width="8.7265625" style="1" customWidth="1"/>
    <col min="3" max="3" width="12.1796875" style="1" customWidth="1"/>
    <col min="4" max="4" width="16.08984375" style="1" bestFit="1" customWidth="1"/>
    <col min="5" max="7" width="8.7265625" style="1" customWidth="1"/>
    <col min="8" max="8" width="16.26953125" style="1" customWidth="1"/>
    <col min="9" max="9" width="11.1796875" style="1" customWidth="1"/>
    <col min="10" max="11" width="8.7265625" style="1" customWidth="1"/>
    <col min="12" max="17" width="14.453125" style="1"/>
    <col min="18" max="18" width="27" style="1" bestFit="1" customWidth="1"/>
    <col min="19" max="19" width="23.1796875" style="1" bestFit="1" customWidth="1"/>
    <col min="20" max="20" width="16" style="1" bestFit="1" customWidth="1"/>
    <col min="21" max="16384" width="14.453125" style="1"/>
  </cols>
  <sheetData>
    <row r="1" spans="1:28" ht="29.5" thickBot="1" x14ac:dyDescent="0.4">
      <c r="A1" s="44" t="s">
        <v>0</v>
      </c>
      <c r="B1" s="45" t="s">
        <v>13</v>
      </c>
      <c r="C1" s="45" t="s">
        <v>14</v>
      </c>
      <c r="D1" s="45" t="s">
        <v>16</v>
      </c>
      <c r="E1" s="45" t="s">
        <v>15</v>
      </c>
      <c r="F1" s="46" t="s">
        <v>1</v>
      </c>
    </row>
    <row r="2" spans="1:28" ht="20.25" customHeight="1" thickTop="1" thickBot="1" x14ac:dyDescent="0.4">
      <c r="A2" s="47">
        <v>1</v>
      </c>
      <c r="B2" s="33" t="s">
        <v>18</v>
      </c>
      <c r="C2" s="33" t="s">
        <v>20</v>
      </c>
      <c r="D2" s="33" t="s">
        <v>25</v>
      </c>
      <c r="E2" s="33" t="s">
        <v>23</v>
      </c>
      <c r="F2" s="48" t="s">
        <v>28</v>
      </c>
      <c r="H2" s="2" t="s">
        <v>30</v>
      </c>
      <c r="I2" s="3">
        <f>COUNTIF($F$2:$F$13,"Cheap")</f>
        <v>3</v>
      </c>
      <c r="L2" s="4"/>
      <c r="M2" s="4"/>
      <c r="N2" s="74" t="s">
        <v>13</v>
      </c>
      <c r="O2" s="75"/>
      <c r="P2" s="4"/>
      <c r="S2" s="5" t="s">
        <v>32</v>
      </c>
      <c r="T2" s="6">
        <v>0</v>
      </c>
      <c r="W2" s="68"/>
      <c r="X2" s="43"/>
      <c r="Y2" s="43"/>
      <c r="Z2" s="43"/>
      <c r="AA2" s="43"/>
      <c r="AB2" s="43"/>
    </row>
    <row r="3" spans="1:28" ht="16.5" thickTop="1" thickBot="1" x14ac:dyDescent="0.4">
      <c r="A3" s="49">
        <v>2</v>
      </c>
      <c r="B3" s="33" t="s">
        <v>18</v>
      </c>
      <c r="C3" s="33" t="s">
        <v>21</v>
      </c>
      <c r="D3" s="33" t="s">
        <v>25</v>
      </c>
      <c r="E3" s="33" t="s">
        <v>23</v>
      </c>
      <c r="F3" s="50" t="s">
        <v>29</v>
      </c>
      <c r="H3" s="2" t="s">
        <v>31</v>
      </c>
      <c r="I3" s="3">
        <f>COUNTIF($F$2:$F$13,"Expensive")</f>
        <v>9</v>
      </c>
      <c r="L3" s="4"/>
      <c r="M3" s="4"/>
      <c r="N3" s="7" t="s">
        <v>17</v>
      </c>
      <c r="O3" s="7" t="s">
        <v>18</v>
      </c>
      <c r="P3" s="8" t="s">
        <v>2</v>
      </c>
      <c r="S3" s="5" t="s">
        <v>33</v>
      </c>
      <c r="T3" s="1">
        <f>(-(O4/O6))*LOG(O4/O6,2)-(O5/O6)*LOG(O5/O6,2)</f>
        <v>0.81127812445913283</v>
      </c>
      <c r="W3" s="68"/>
      <c r="X3" s="43"/>
      <c r="Y3" s="43"/>
      <c r="Z3" s="43"/>
      <c r="AA3" s="43"/>
      <c r="AB3" s="43"/>
    </row>
    <row r="4" spans="1:28" ht="20.25" customHeight="1" thickTop="1" thickBot="1" x14ac:dyDescent="0.4">
      <c r="A4" s="49">
        <v>3</v>
      </c>
      <c r="B4" s="33" t="s">
        <v>18</v>
      </c>
      <c r="C4" s="33" t="s">
        <v>21</v>
      </c>
      <c r="D4" s="33" t="s">
        <v>26</v>
      </c>
      <c r="E4" s="33" t="s">
        <v>23</v>
      </c>
      <c r="F4" s="50" t="s">
        <v>29</v>
      </c>
      <c r="H4" s="9" t="s">
        <v>2</v>
      </c>
      <c r="I4" s="3">
        <f>I2+I3</f>
        <v>12</v>
      </c>
      <c r="L4" s="81" t="s">
        <v>3</v>
      </c>
      <c r="M4" s="7" t="s">
        <v>28</v>
      </c>
      <c r="N4" s="3">
        <v>0</v>
      </c>
      <c r="O4" s="3">
        <v>3</v>
      </c>
      <c r="P4" s="3">
        <f>O4+N4</f>
        <v>3</v>
      </c>
      <c r="S4" s="5" t="s">
        <v>34</v>
      </c>
      <c r="T4" s="6">
        <f>(N6/P6)*T2+(O6/P6)*T3</f>
        <v>0.81127812445913283</v>
      </c>
      <c r="W4" s="55"/>
      <c r="X4" s="19"/>
      <c r="Y4" s="43"/>
      <c r="Z4" s="43"/>
      <c r="AA4" s="43"/>
      <c r="AB4" s="43"/>
    </row>
    <row r="5" spans="1:28" ht="16.5" thickTop="1" thickBot="1" x14ac:dyDescent="0.4">
      <c r="A5" s="47">
        <v>4</v>
      </c>
      <c r="B5" s="33" t="s">
        <v>18</v>
      </c>
      <c r="C5" s="33" t="s">
        <v>21</v>
      </c>
      <c r="D5" s="33" t="s">
        <v>25</v>
      </c>
      <c r="E5" s="33" t="s">
        <v>23</v>
      </c>
      <c r="F5" s="50" t="s">
        <v>29</v>
      </c>
      <c r="L5" s="81"/>
      <c r="M5" s="7" t="s">
        <v>29</v>
      </c>
      <c r="N5" s="3">
        <v>0</v>
      </c>
      <c r="O5" s="3">
        <v>9</v>
      </c>
      <c r="P5" s="3">
        <f>N5+O5</f>
        <v>9</v>
      </c>
      <c r="S5" s="5" t="s">
        <v>4</v>
      </c>
      <c r="T5" s="10">
        <f>I6-T4</f>
        <v>0</v>
      </c>
      <c r="W5" s="56"/>
      <c r="X5" s="19"/>
      <c r="Y5" s="43"/>
      <c r="Z5" s="43"/>
      <c r="AA5" s="43"/>
      <c r="AB5" s="43"/>
    </row>
    <row r="6" spans="1:28" ht="20.25" customHeight="1" thickTop="1" thickBot="1" x14ac:dyDescent="0.4">
      <c r="A6" s="49">
        <v>5</v>
      </c>
      <c r="B6" s="33" t="s">
        <v>18</v>
      </c>
      <c r="C6" s="33" t="s">
        <v>21</v>
      </c>
      <c r="D6" s="33" t="s">
        <v>25</v>
      </c>
      <c r="E6" s="33" t="s">
        <v>23</v>
      </c>
      <c r="F6" s="50" t="s">
        <v>29</v>
      </c>
      <c r="H6" s="12" t="s">
        <v>6</v>
      </c>
      <c r="I6" s="13">
        <f>(-(I2/I4))*LOG(I2/I4,2)-(I3/I4)*LOG(I3/I4,2)</f>
        <v>0.81127812445913283</v>
      </c>
      <c r="M6" s="5" t="s">
        <v>2</v>
      </c>
      <c r="N6" s="3">
        <f>N4+N5</f>
        <v>0</v>
      </c>
      <c r="O6" s="3">
        <f>O4+O5</f>
        <v>12</v>
      </c>
      <c r="P6" s="1">
        <f>N6+O6</f>
        <v>12</v>
      </c>
      <c r="W6" s="82" t="s">
        <v>59</v>
      </c>
      <c r="X6" s="82"/>
      <c r="Y6" s="82"/>
      <c r="Z6" s="82"/>
      <c r="AA6" s="82"/>
      <c r="AB6" s="82"/>
    </row>
    <row r="7" spans="1:28" ht="17.25" customHeight="1" thickTop="1" thickBot="1" x14ac:dyDescent="0.4">
      <c r="A7" s="49">
        <v>6</v>
      </c>
      <c r="B7" s="33" t="s">
        <v>18</v>
      </c>
      <c r="C7" s="33" t="s">
        <v>20</v>
      </c>
      <c r="D7" s="33" t="s">
        <v>25</v>
      </c>
      <c r="E7" s="33" t="s">
        <v>22</v>
      </c>
      <c r="F7" s="50" t="s">
        <v>29</v>
      </c>
    </row>
    <row r="8" spans="1:28" ht="20.25" customHeight="1" thickTop="1" thickBot="1" x14ac:dyDescent="0.4">
      <c r="A8" s="47">
        <v>7</v>
      </c>
      <c r="B8" s="33" t="s">
        <v>18</v>
      </c>
      <c r="C8" s="33" t="s">
        <v>21</v>
      </c>
      <c r="D8" s="33" t="s">
        <v>25</v>
      </c>
      <c r="E8" s="33" t="s">
        <v>22</v>
      </c>
      <c r="F8" s="50" t="s">
        <v>29</v>
      </c>
      <c r="L8" s="21"/>
      <c r="M8" s="21"/>
      <c r="N8" s="83" t="s">
        <v>14</v>
      </c>
      <c r="O8" s="84"/>
      <c r="P8" s="84"/>
      <c r="Q8" s="21"/>
      <c r="R8" s="21"/>
      <c r="S8" s="22" t="s">
        <v>35</v>
      </c>
      <c r="T8" s="23">
        <v>0</v>
      </c>
      <c r="W8" s="47">
        <v>1</v>
      </c>
      <c r="X8" s="33" t="s">
        <v>18</v>
      </c>
      <c r="Y8" s="33" t="s">
        <v>20</v>
      </c>
      <c r="Z8" s="33" t="s">
        <v>25</v>
      </c>
      <c r="AA8" s="33" t="s">
        <v>23</v>
      </c>
      <c r="AB8" s="48" t="s">
        <v>28</v>
      </c>
    </row>
    <row r="9" spans="1:28" ht="16.5" thickTop="1" thickBot="1" x14ac:dyDescent="0.4">
      <c r="A9" s="49">
        <v>8</v>
      </c>
      <c r="B9" s="33" t="s">
        <v>18</v>
      </c>
      <c r="C9" s="33" t="s">
        <v>20</v>
      </c>
      <c r="D9" s="33" t="s">
        <v>25</v>
      </c>
      <c r="E9" s="33" t="s">
        <v>22</v>
      </c>
      <c r="F9" s="50" t="s">
        <v>29</v>
      </c>
      <c r="G9" s="14"/>
      <c r="H9" s="14"/>
      <c r="I9" s="14"/>
      <c r="J9" s="14"/>
      <c r="K9" s="14"/>
      <c r="L9" s="21"/>
      <c r="M9" s="21"/>
      <c r="N9" s="25" t="s">
        <v>19</v>
      </c>
      <c r="O9" s="25" t="s">
        <v>20</v>
      </c>
      <c r="P9" s="25" t="s">
        <v>21</v>
      </c>
      <c r="Q9" s="54" t="s">
        <v>2</v>
      </c>
      <c r="R9" s="21"/>
      <c r="S9" s="22" t="s">
        <v>36</v>
      </c>
      <c r="T9" s="21">
        <f>(-(O10/O12))*LOG(O10/O12,2)-(O11/O12)*LOG(O11/O12,2)</f>
        <v>0.91829583405448956</v>
      </c>
      <c r="W9" s="49">
        <v>2</v>
      </c>
      <c r="X9" s="33" t="s">
        <v>18</v>
      </c>
      <c r="Y9" s="33" t="s">
        <v>21</v>
      </c>
      <c r="Z9" s="33" t="s">
        <v>25</v>
      </c>
      <c r="AA9" s="33" t="s">
        <v>23</v>
      </c>
      <c r="AB9" s="50" t="s">
        <v>29</v>
      </c>
    </row>
    <row r="10" spans="1:28" ht="18" customHeight="1" thickTop="1" thickBot="1" x14ac:dyDescent="0.4">
      <c r="A10" s="49">
        <v>9</v>
      </c>
      <c r="B10" s="33" t="s">
        <v>18</v>
      </c>
      <c r="C10" s="33" t="s">
        <v>20</v>
      </c>
      <c r="D10" s="33" t="s">
        <v>25</v>
      </c>
      <c r="E10" s="33" t="s">
        <v>23</v>
      </c>
      <c r="F10" s="50" t="s">
        <v>29</v>
      </c>
      <c r="G10" s="14"/>
      <c r="H10" s="14"/>
      <c r="I10" s="14"/>
      <c r="J10" s="14"/>
      <c r="K10" s="14"/>
      <c r="L10" s="85" t="s">
        <v>3</v>
      </c>
      <c r="M10" s="25" t="s">
        <v>28</v>
      </c>
      <c r="N10" s="24">
        <v>16</v>
      </c>
      <c r="O10" s="24">
        <v>2</v>
      </c>
      <c r="P10" s="24">
        <v>1</v>
      </c>
      <c r="Q10" s="24">
        <f>N10+O10+P10</f>
        <v>19</v>
      </c>
      <c r="R10" s="21"/>
      <c r="S10" s="22" t="s">
        <v>37</v>
      </c>
      <c r="T10" s="23">
        <f>(-(P10/P12))*LOG(P10/P12,2)-(P11/P12)*LOG(P11/P12,2)</f>
        <v>0.5435644431995964</v>
      </c>
      <c r="W10" s="47">
        <v>4</v>
      </c>
      <c r="X10" s="33" t="s">
        <v>18</v>
      </c>
      <c r="Y10" s="33" t="s">
        <v>21</v>
      </c>
      <c r="Z10" s="33" t="s">
        <v>25</v>
      </c>
      <c r="AA10" s="33" t="s">
        <v>23</v>
      </c>
      <c r="AB10" s="50" t="s">
        <v>29</v>
      </c>
    </row>
    <row r="11" spans="1:28" ht="16.5" thickTop="1" thickBot="1" x14ac:dyDescent="0.4">
      <c r="A11" s="65">
        <v>10</v>
      </c>
      <c r="B11" s="39" t="s">
        <v>18</v>
      </c>
      <c r="C11" s="33" t="s">
        <v>20</v>
      </c>
      <c r="D11" s="33" t="s">
        <v>26</v>
      </c>
      <c r="E11" s="33" t="s">
        <v>23</v>
      </c>
      <c r="F11" s="50" t="s">
        <v>29</v>
      </c>
      <c r="G11" s="14"/>
      <c r="H11" s="14"/>
      <c r="I11" s="14"/>
      <c r="J11" s="14"/>
      <c r="K11" s="14"/>
      <c r="L11" s="86"/>
      <c r="M11" s="25" t="s">
        <v>29</v>
      </c>
      <c r="N11" s="24">
        <v>0</v>
      </c>
      <c r="O11" s="24">
        <v>4</v>
      </c>
      <c r="P11" s="24">
        <v>7</v>
      </c>
      <c r="Q11" s="24">
        <f>N11+O11+P11</f>
        <v>11</v>
      </c>
      <c r="R11" s="21"/>
      <c r="S11" s="22" t="s">
        <v>41</v>
      </c>
      <c r="T11" s="23">
        <f>(N12/Q12)*T8+(O12/Q12)*T9+(P12/Q12)*T10</f>
        <v>0.32860968499745696</v>
      </c>
      <c r="W11" s="49">
        <v>5</v>
      </c>
      <c r="X11" s="33" t="s">
        <v>18</v>
      </c>
      <c r="Y11" s="33" t="s">
        <v>21</v>
      </c>
      <c r="Z11" s="33" t="s">
        <v>25</v>
      </c>
      <c r="AA11" s="33" t="s">
        <v>23</v>
      </c>
      <c r="AB11" s="50" t="s">
        <v>29</v>
      </c>
    </row>
    <row r="12" spans="1:28" ht="16.5" customHeight="1" thickTop="1" thickBot="1" x14ac:dyDescent="0.4">
      <c r="A12" s="57">
        <v>11</v>
      </c>
      <c r="B12" s="66" t="s">
        <v>18</v>
      </c>
      <c r="C12" s="63" t="s">
        <v>20</v>
      </c>
      <c r="D12" s="33" t="s">
        <v>26</v>
      </c>
      <c r="E12" s="33" t="s">
        <v>22</v>
      </c>
      <c r="F12" s="48" t="s">
        <v>28</v>
      </c>
      <c r="G12" s="14"/>
      <c r="H12" s="14"/>
      <c r="I12" s="14"/>
      <c r="J12" s="14"/>
      <c r="K12" s="14"/>
      <c r="L12" s="21"/>
      <c r="M12" s="22" t="s">
        <v>2</v>
      </c>
      <c r="N12" s="24">
        <f>N10+N11</f>
        <v>16</v>
      </c>
      <c r="O12" s="24">
        <f>O10+O11</f>
        <v>6</v>
      </c>
      <c r="P12" s="24">
        <f>P10+P11</f>
        <v>8</v>
      </c>
      <c r="Q12" s="21">
        <f>N12+O12+P12</f>
        <v>30</v>
      </c>
      <c r="R12" s="21"/>
      <c r="S12" s="22" t="s">
        <v>4</v>
      </c>
      <c r="T12" s="23">
        <f>I6-T11</f>
        <v>0.48266843946167587</v>
      </c>
      <c r="W12" s="49">
        <v>6</v>
      </c>
      <c r="X12" s="33" t="s">
        <v>18</v>
      </c>
      <c r="Y12" s="33" t="s">
        <v>20</v>
      </c>
      <c r="Z12" s="33" t="s">
        <v>25</v>
      </c>
      <c r="AA12" s="33" t="s">
        <v>22</v>
      </c>
      <c r="AB12" s="50" t="s">
        <v>29</v>
      </c>
    </row>
    <row r="13" spans="1:28" ht="16.5" thickTop="1" thickBot="1" x14ac:dyDescent="0.4">
      <c r="A13" s="51">
        <v>12</v>
      </c>
      <c r="B13" s="67" t="s">
        <v>18</v>
      </c>
      <c r="C13" s="64" t="s">
        <v>21</v>
      </c>
      <c r="D13" s="52" t="s">
        <v>26</v>
      </c>
      <c r="E13" s="52" t="s">
        <v>22</v>
      </c>
      <c r="F13" s="53" t="s">
        <v>28</v>
      </c>
      <c r="G13" s="14"/>
      <c r="H13" s="14"/>
      <c r="I13" s="14"/>
      <c r="J13" s="14"/>
      <c r="K13" s="14"/>
      <c r="W13" s="47">
        <v>7</v>
      </c>
      <c r="X13" s="33" t="s">
        <v>18</v>
      </c>
      <c r="Y13" s="33" t="s">
        <v>21</v>
      </c>
      <c r="Z13" s="33" t="s">
        <v>25</v>
      </c>
      <c r="AA13" s="33" t="s">
        <v>22</v>
      </c>
      <c r="AB13" s="50" t="s">
        <v>29</v>
      </c>
    </row>
    <row r="14" spans="1:28" ht="15" customHeight="1" thickTop="1" thickBot="1" x14ac:dyDescent="0.4">
      <c r="A14" s="61"/>
      <c r="G14" s="14"/>
      <c r="H14" s="14"/>
      <c r="I14" s="14"/>
      <c r="J14" s="14"/>
      <c r="K14" s="14"/>
      <c r="N14" s="74" t="s">
        <v>16</v>
      </c>
      <c r="O14" s="75"/>
      <c r="P14" s="75"/>
      <c r="S14" s="5" t="s">
        <v>38</v>
      </c>
      <c r="T14" s="6">
        <f>(-(N16/N18))*LOG(N16/N18,2)-(N17/N18)*LOG(N17/N18,2)</f>
        <v>0.5435644431995964</v>
      </c>
      <c r="W14" s="49">
        <v>8</v>
      </c>
      <c r="X14" s="33" t="s">
        <v>18</v>
      </c>
      <c r="Y14" s="33" t="s">
        <v>20</v>
      </c>
      <c r="Z14" s="33" t="s">
        <v>25</v>
      </c>
      <c r="AA14" s="33" t="s">
        <v>22</v>
      </c>
      <c r="AB14" s="50" t="s">
        <v>29</v>
      </c>
    </row>
    <row r="15" spans="1:28" ht="16.5" thickTop="1" thickBot="1" x14ac:dyDescent="0.4">
      <c r="A15" s="62"/>
      <c r="G15" s="14"/>
      <c r="H15" s="14"/>
      <c r="I15" s="14"/>
      <c r="J15" s="14"/>
      <c r="K15" s="14"/>
      <c r="N15" s="7" t="s">
        <v>25</v>
      </c>
      <c r="O15" s="7" t="s">
        <v>26</v>
      </c>
      <c r="P15" s="7" t="s">
        <v>27</v>
      </c>
      <c r="Q15" s="16" t="s">
        <v>2</v>
      </c>
      <c r="S15" s="5" t="s">
        <v>39</v>
      </c>
      <c r="T15" s="6">
        <f>(-(O16/O18))*LOG(O16/O18,2)-(O17/O18)*LOG(O17/O18,2)</f>
        <v>1</v>
      </c>
      <c r="W15" s="49">
        <v>9</v>
      </c>
      <c r="X15" s="33" t="s">
        <v>18</v>
      </c>
      <c r="Y15" s="33" t="s">
        <v>20</v>
      </c>
      <c r="Z15" s="33" t="s">
        <v>25</v>
      </c>
      <c r="AA15" s="33" t="s">
        <v>23</v>
      </c>
      <c r="AB15" s="50" t="s">
        <v>29</v>
      </c>
    </row>
    <row r="16" spans="1:28" ht="16.5" customHeight="1" thickTop="1" x14ac:dyDescent="0.35">
      <c r="A16" s="40"/>
      <c r="B16" s="41"/>
      <c r="C16" s="41"/>
      <c r="D16" s="41"/>
      <c r="E16" s="41"/>
      <c r="F16" s="41"/>
      <c r="G16" s="14"/>
      <c r="H16" s="14"/>
      <c r="I16" s="14"/>
      <c r="J16" s="14"/>
      <c r="K16" s="14"/>
      <c r="L16" s="80" t="s">
        <v>3</v>
      </c>
      <c r="M16" s="7" t="s">
        <v>28</v>
      </c>
      <c r="N16" s="3">
        <v>1</v>
      </c>
      <c r="O16" s="3">
        <v>2</v>
      </c>
      <c r="P16" s="3">
        <v>0</v>
      </c>
      <c r="Q16" s="3">
        <f>N16+O16+P16</f>
        <v>3</v>
      </c>
      <c r="S16" s="5" t="s">
        <v>40</v>
      </c>
      <c r="T16" s="6">
        <v>0</v>
      </c>
      <c r="W16" s="40"/>
      <c r="X16" s="19"/>
      <c r="Y16" s="43"/>
      <c r="Z16" s="43"/>
      <c r="AA16" s="43"/>
      <c r="AB16" s="43"/>
    </row>
    <row r="17" spans="1:28" ht="15.5" x14ac:dyDescent="0.35">
      <c r="A17" s="42"/>
      <c r="B17" s="43"/>
      <c r="C17" s="43"/>
      <c r="D17" s="43"/>
      <c r="E17" s="43"/>
      <c r="F17" s="43"/>
      <c r="G17" s="14"/>
      <c r="H17" s="14"/>
      <c r="I17" s="14"/>
      <c r="J17" s="14"/>
      <c r="K17" s="14"/>
      <c r="L17" s="81"/>
      <c r="M17" s="7" t="s">
        <v>29</v>
      </c>
      <c r="N17" s="3">
        <v>7</v>
      </c>
      <c r="O17" s="3">
        <v>2</v>
      </c>
      <c r="P17" s="3">
        <v>0</v>
      </c>
      <c r="Q17" s="3">
        <f>N17+O17+P17</f>
        <v>9</v>
      </c>
      <c r="S17" s="5" t="s">
        <v>42</v>
      </c>
      <c r="T17" s="6">
        <f>(N18/Q18)*T14+(O18/Q18)*T15+(P18/Q18)*T16</f>
        <v>0.69570962879973086</v>
      </c>
      <c r="W17" s="82" t="s">
        <v>60</v>
      </c>
      <c r="X17" s="82"/>
      <c r="Y17" s="82"/>
      <c r="Z17" s="82"/>
      <c r="AA17" s="82"/>
      <c r="AB17" s="82"/>
    </row>
    <row r="18" spans="1:28" x14ac:dyDescent="0.35">
      <c r="A18" s="40"/>
      <c r="B18" s="41"/>
      <c r="C18" s="41"/>
      <c r="D18" s="41"/>
      <c r="E18" s="41"/>
      <c r="F18" s="41"/>
      <c r="G18" s="14"/>
      <c r="H18" s="14"/>
      <c r="I18" s="14"/>
      <c r="J18" s="14"/>
      <c r="K18" s="14"/>
      <c r="M18" s="5" t="s">
        <v>2</v>
      </c>
      <c r="N18" s="3">
        <f>N16+N17</f>
        <v>8</v>
      </c>
      <c r="O18" s="3">
        <f>O16+O17</f>
        <v>4</v>
      </c>
      <c r="P18" s="3">
        <f>P16+P17</f>
        <v>0</v>
      </c>
      <c r="Q18" s="1">
        <f>N18+O18+P18</f>
        <v>12</v>
      </c>
      <c r="S18" s="5" t="s">
        <v>4</v>
      </c>
      <c r="T18" s="17">
        <f>I6-T17</f>
        <v>0.11556849565940197</v>
      </c>
      <c r="U18" s="11" t="s">
        <v>5</v>
      </c>
      <c r="Y18" s="27"/>
      <c r="Z18" s="27"/>
      <c r="AA18" s="27"/>
      <c r="AB18" s="27"/>
    </row>
    <row r="19" spans="1:28" x14ac:dyDescent="0.35">
      <c r="A19" s="40"/>
      <c r="B19" s="41"/>
      <c r="C19" s="41"/>
      <c r="D19" s="41"/>
      <c r="E19" s="41"/>
      <c r="F19" s="41"/>
      <c r="G19" s="14"/>
      <c r="H19" s="14"/>
      <c r="I19" s="14"/>
      <c r="J19" s="14"/>
      <c r="K19" s="14"/>
    </row>
    <row r="20" spans="1:28" ht="15.5" x14ac:dyDescent="0.35">
      <c r="A20" s="42"/>
      <c r="B20" s="41"/>
      <c r="C20" s="41"/>
      <c r="D20" s="41"/>
      <c r="E20" s="41"/>
      <c r="F20" s="41"/>
      <c r="G20" s="14"/>
      <c r="H20" s="14"/>
      <c r="I20" s="14"/>
      <c r="J20" s="14"/>
      <c r="K20" s="14"/>
      <c r="L20" s="21"/>
      <c r="M20" s="21"/>
      <c r="N20" s="83" t="s">
        <v>15</v>
      </c>
      <c r="O20" s="84"/>
      <c r="P20" s="84"/>
      <c r="Q20" s="21"/>
      <c r="R20" s="21"/>
      <c r="S20" s="22" t="s">
        <v>43</v>
      </c>
      <c r="T20" s="23">
        <f>(-(N22/N24))*LOG(N22/N24,2)-(N23/N24)*LOG(N23/N24,2)</f>
        <v>0.97095059445466858</v>
      </c>
    </row>
    <row r="21" spans="1:28" x14ac:dyDescent="0.35">
      <c r="A21" s="40"/>
      <c r="B21" s="41"/>
      <c r="C21" s="41"/>
      <c r="D21" s="41"/>
      <c r="E21" s="41"/>
      <c r="F21" s="41"/>
      <c r="G21" s="14"/>
      <c r="H21" s="14"/>
      <c r="I21" s="14"/>
      <c r="J21" s="14"/>
      <c r="K21" s="14"/>
      <c r="L21" s="21"/>
      <c r="M21" s="21"/>
      <c r="N21" s="25" t="s">
        <v>22</v>
      </c>
      <c r="O21" s="25" t="s">
        <v>23</v>
      </c>
      <c r="P21" s="25" t="s">
        <v>24</v>
      </c>
      <c r="Q21" s="54" t="s">
        <v>2</v>
      </c>
      <c r="R21" s="21"/>
      <c r="S21" s="22" t="s">
        <v>44</v>
      </c>
      <c r="T21" s="23">
        <f>(-(O22/O24))*LOG(O22/O24,2)-(O23/O24)*LOG(O23/O24,2)</f>
        <v>0.59167277858232747</v>
      </c>
    </row>
    <row r="22" spans="1:28" x14ac:dyDescent="0.35">
      <c r="A22" s="40"/>
      <c r="B22" s="43"/>
      <c r="C22" s="43"/>
      <c r="D22" s="43"/>
      <c r="E22" s="43"/>
      <c r="F22" s="43"/>
      <c r="G22" s="14"/>
      <c r="H22" s="14"/>
      <c r="I22" s="14"/>
      <c r="J22" s="14"/>
      <c r="K22" s="14"/>
      <c r="L22" s="85" t="s">
        <v>3</v>
      </c>
      <c r="M22" s="25" t="s">
        <v>28</v>
      </c>
      <c r="N22" s="24">
        <v>2</v>
      </c>
      <c r="O22" s="24">
        <v>1</v>
      </c>
      <c r="P22" s="24">
        <v>0</v>
      </c>
      <c r="Q22" s="24">
        <f>N22+O22+P22</f>
        <v>3</v>
      </c>
      <c r="R22" s="21"/>
      <c r="S22" s="22" t="s">
        <v>45</v>
      </c>
      <c r="T22" s="23">
        <v>0</v>
      </c>
    </row>
    <row r="23" spans="1:28" x14ac:dyDescent="0.35">
      <c r="A23" s="40"/>
      <c r="B23" s="43"/>
      <c r="C23" s="43"/>
      <c r="D23" s="43"/>
      <c r="E23" s="43"/>
      <c r="F23" s="43"/>
      <c r="G23" s="14"/>
      <c r="H23" s="14"/>
      <c r="I23" s="14"/>
      <c r="J23" s="14"/>
      <c r="K23" s="14"/>
      <c r="L23" s="86"/>
      <c r="M23" s="25" t="s">
        <v>29</v>
      </c>
      <c r="N23" s="24">
        <v>3</v>
      </c>
      <c r="O23" s="24">
        <v>6</v>
      </c>
      <c r="P23" s="24">
        <v>2</v>
      </c>
      <c r="Q23" s="24">
        <f>N23+O23+P23</f>
        <v>11</v>
      </c>
      <c r="R23" s="21"/>
      <c r="S23" s="22" t="s">
        <v>46</v>
      </c>
      <c r="T23" s="23">
        <f>(N24/Q24)*T20+(O24/Q24)*T21+(P24/Q24)*T22</f>
        <v>0.64260445873925964</v>
      </c>
    </row>
    <row r="24" spans="1:28" x14ac:dyDescent="0.35">
      <c r="A24" s="40"/>
      <c r="B24" s="43"/>
      <c r="C24" s="43"/>
      <c r="D24" s="43"/>
      <c r="E24" s="43"/>
      <c r="F24" s="43"/>
      <c r="L24" s="21"/>
      <c r="M24" s="22" t="s">
        <v>2</v>
      </c>
      <c r="N24" s="24">
        <f>N22+N23</f>
        <v>5</v>
      </c>
      <c r="O24" s="24">
        <f>O22+O23</f>
        <v>7</v>
      </c>
      <c r="P24" s="24">
        <f>P22+P23</f>
        <v>2</v>
      </c>
      <c r="Q24" s="21">
        <f>N24+O24+P24</f>
        <v>14</v>
      </c>
      <c r="R24" s="21"/>
      <c r="S24" s="22" t="s">
        <v>4</v>
      </c>
      <c r="T24" s="23">
        <f>I6-T23</f>
        <v>0.16867366571987319</v>
      </c>
    </row>
    <row r="25" spans="1:28" ht="15.5" x14ac:dyDescent="0.35">
      <c r="A25" s="42"/>
      <c r="B25" s="43"/>
      <c r="C25" s="43"/>
      <c r="D25" s="43"/>
      <c r="E25" s="43"/>
      <c r="F25" s="43"/>
    </row>
    <row r="26" spans="1:28" x14ac:dyDescent="0.35">
      <c r="A26" s="40"/>
      <c r="B26" s="43"/>
      <c r="C26" s="43"/>
      <c r="D26" s="43"/>
      <c r="E26" s="43"/>
      <c r="F26" s="43"/>
      <c r="L26" s="27"/>
      <c r="M26" s="27"/>
      <c r="N26" s="76" t="s">
        <v>16</v>
      </c>
      <c r="O26" s="76"/>
      <c r="P26" s="27"/>
      <c r="Q26" s="27"/>
      <c r="R26" s="27"/>
      <c r="S26" s="15" t="s">
        <v>55</v>
      </c>
      <c r="T26" s="26">
        <f>(-(N28/N30))*LOG(N28/N30,2)-(N29/N30)*LOG(N29/N30,2)</f>
        <v>0.81127812445913283</v>
      </c>
    </row>
    <row r="27" spans="1:28" x14ac:dyDescent="0.35">
      <c r="A27" s="40"/>
      <c r="B27" s="43"/>
      <c r="C27" s="43"/>
      <c r="D27" s="43"/>
      <c r="E27" s="43"/>
      <c r="F27" s="43"/>
      <c r="L27" s="27"/>
      <c r="M27" s="27"/>
      <c r="N27" s="28" t="s">
        <v>54</v>
      </c>
      <c r="O27" s="28" t="s">
        <v>27</v>
      </c>
      <c r="P27" s="29" t="s">
        <v>2</v>
      </c>
      <c r="Q27" s="27"/>
      <c r="R27" s="27"/>
      <c r="S27" s="15" t="s">
        <v>40</v>
      </c>
      <c r="T27" s="26">
        <v>0</v>
      </c>
    </row>
    <row r="28" spans="1:28" x14ac:dyDescent="0.35">
      <c r="A28" s="40"/>
      <c r="B28" s="43"/>
      <c r="C28" s="43"/>
      <c r="D28" s="43"/>
      <c r="E28" s="43"/>
      <c r="F28" s="43"/>
      <c r="L28" s="77" t="s">
        <v>3</v>
      </c>
      <c r="M28" s="29" t="s">
        <v>28</v>
      </c>
      <c r="N28" s="28">
        <v>3</v>
      </c>
      <c r="O28" s="28">
        <v>0</v>
      </c>
      <c r="P28" s="28">
        <f>N28+O28</f>
        <v>3</v>
      </c>
      <c r="Q28" s="27"/>
      <c r="R28" s="27"/>
      <c r="S28" s="15" t="s">
        <v>42</v>
      </c>
      <c r="T28" s="26">
        <f>N30/P30*T26+O30/P30*T27</f>
        <v>0.81127812445913283</v>
      </c>
    </row>
    <row r="29" spans="1:28" x14ac:dyDescent="0.35">
      <c r="A29" s="40"/>
      <c r="B29" s="43"/>
      <c r="C29" s="43"/>
      <c r="D29" s="43"/>
      <c r="E29" s="43"/>
      <c r="F29" s="43"/>
      <c r="L29" s="77"/>
      <c r="M29" s="29" t="s">
        <v>29</v>
      </c>
      <c r="N29" s="28">
        <v>9</v>
      </c>
      <c r="O29" s="28">
        <v>0</v>
      </c>
      <c r="P29" s="28">
        <f>N29+O29</f>
        <v>9</v>
      </c>
      <c r="Q29" s="27"/>
      <c r="R29" s="27"/>
      <c r="S29" s="15" t="s">
        <v>4</v>
      </c>
      <c r="T29" s="10">
        <f>I6-T28</f>
        <v>0</v>
      </c>
    </row>
    <row r="30" spans="1:28" x14ac:dyDescent="0.35">
      <c r="A30" s="40"/>
      <c r="B30" s="43"/>
      <c r="C30" s="43"/>
      <c r="D30" s="43"/>
      <c r="E30" s="43"/>
      <c r="F30" s="43"/>
      <c r="L30" s="27"/>
      <c r="M30" s="29" t="s">
        <v>2</v>
      </c>
      <c r="N30" s="28">
        <f>N28+N29</f>
        <v>12</v>
      </c>
      <c r="O30" s="28">
        <f>O28+O29</f>
        <v>0</v>
      </c>
      <c r="P30" s="28">
        <f>N30+O30</f>
        <v>12</v>
      </c>
      <c r="Q30" s="27"/>
      <c r="R30" s="27"/>
      <c r="S30" s="27"/>
      <c r="T30" s="27"/>
    </row>
    <row r="31" spans="1:28" x14ac:dyDescent="0.35">
      <c r="A31" s="40"/>
      <c r="B31" s="43"/>
      <c r="C31" s="43"/>
      <c r="D31" s="43"/>
      <c r="E31" s="43"/>
      <c r="F31" s="43"/>
      <c r="L31" s="27"/>
      <c r="M31" s="27"/>
      <c r="N31" s="27"/>
      <c r="O31" s="27"/>
      <c r="P31" s="27"/>
      <c r="Q31" s="27"/>
      <c r="R31" s="27"/>
      <c r="S31" s="27"/>
      <c r="T31" s="27"/>
    </row>
    <row r="32" spans="1:28" x14ac:dyDescent="0.35">
      <c r="L32" s="27"/>
      <c r="M32" s="27"/>
      <c r="N32" s="79" t="s">
        <v>16</v>
      </c>
      <c r="O32" s="79"/>
      <c r="P32" s="27"/>
      <c r="Q32" s="27"/>
      <c r="R32" s="27"/>
      <c r="S32" s="27"/>
      <c r="T32" s="27"/>
    </row>
    <row r="33" spans="12:21" x14ac:dyDescent="0.35">
      <c r="L33" s="27"/>
      <c r="M33" s="27"/>
      <c r="N33" s="29" t="s">
        <v>25</v>
      </c>
      <c r="O33" s="29" t="s">
        <v>53</v>
      </c>
      <c r="P33" s="29" t="s">
        <v>2</v>
      </c>
      <c r="Q33" s="27"/>
      <c r="R33" s="27"/>
      <c r="S33" s="15" t="s">
        <v>38</v>
      </c>
      <c r="T33" s="26">
        <f>(-(N34/N36))*LOG(N34/N36,2)-(N35/N36)*LOG(N35/N36,2)</f>
        <v>0.5435644431995964</v>
      </c>
    </row>
    <row r="34" spans="12:21" x14ac:dyDescent="0.35">
      <c r="L34" s="78" t="s">
        <v>3</v>
      </c>
      <c r="M34" s="29" t="s">
        <v>28</v>
      </c>
      <c r="N34" s="28">
        <v>1</v>
      </c>
      <c r="O34" s="28">
        <v>2</v>
      </c>
      <c r="P34" s="28">
        <f>N34+O34</f>
        <v>3</v>
      </c>
      <c r="Q34" s="27"/>
      <c r="R34" s="27"/>
      <c r="S34" s="15" t="s">
        <v>56</v>
      </c>
      <c r="T34" s="27">
        <f>(-(O34/O36))*LOG(O34/O36,2)-(O35/O36)*LOG(O35/O36,2)</f>
        <v>1</v>
      </c>
    </row>
    <row r="35" spans="12:21" x14ac:dyDescent="0.35">
      <c r="L35" s="78"/>
      <c r="M35" s="29" t="s">
        <v>29</v>
      </c>
      <c r="N35" s="28">
        <v>7</v>
      </c>
      <c r="O35" s="28">
        <v>2</v>
      </c>
      <c r="P35" s="28">
        <f>N35+O35</f>
        <v>9</v>
      </c>
      <c r="Q35" s="27"/>
      <c r="R35" s="27"/>
      <c r="S35" s="15" t="s">
        <v>42</v>
      </c>
      <c r="T35" s="30">
        <f>N36/P36*T33+O36/P36*T34</f>
        <v>0.69570962879973086</v>
      </c>
    </row>
    <row r="36" spans="12:21" x14ac:dyDescent="0.35">
      <c r="L36" s="27"/>
      <c r="M36" s="29" t="s">
        <v>2</v>
      </c>
      <c r="N36" s="28">
        <f>N34+N35</f>
        <v>8</v>
      </c>
      <c r="O36" s="28">
        <f>O34+O35</f>
        <v>4</v>
      </c>
      <c r="P36" s="28">
        <f>O36+N36</f>
        <v>12</v>
      </c>
      <c r="Q36" s="27"/>
      <c r="R36" s="27"/>
      <c r="S36" s="15" t="s">
        <v>4</v>
      </c>
      <c r="T36" s="10">
        <f>I6-T35</f>
        <v>0.11556849565940197</v>
      </c>
      <c r="U36" s="11" t="s">
        <v>5</v>
      </c>
    </row>
  </sheetData>
  <mergeCells count="14">
    <mergeCell ref="L34:L35"/>
    <mergeCell ref="W17:AB17"/>
    <mergeCell ref="L16:L17"/>
    <mergeCell ref="N20:P20"/>
    <mergeCell ref="L22:L23"/>
    <mergeCell ref="N26:O26"/>
    <mergeCell ref="L28:L29"/>
    <mergeCell ref="N32:O32"/>
    <mergeCell ref="N14:P14"/>
    <mergeCell ref="N2:O2"/>
    <mergeCell ref="L4:L5"/>
    <mergeCell ref="W6:AB6"/>
    <mergeCell ref="N8:P8"/>
    <mergeCell ref="L10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85" zoomScaleNormal="85" workbookViewId="0">
      <selection activeCell="I10" sqref="I10"/>
    </sheetView>
  </sheetViews>
  <sheetFormatPr defaultColWidth="14.453125" defaultRowHeight="14.5" x14ac:dyDescent="0.35"/>
  <cols>
    <col min="1" max="2" width="8.7265625" style="1" customWidth="1"/>
    <col min="3" max="3" width="12.1796875" style="1" customWidth="1"/>
    <col min="4" max="4" width="16.08984375" style="1" bestFit="1" customWidth="1"/>
    <col min="5" max="7" width="8.7265625" style="1" customWidth="1"/>
    <col min="8" max="8" width="16.26953125" style="1" customWidth="1"/>
    <col min="9" max="9" width="11.1796875" style="1" customWidth="1"/>
    <col min="10" max="11" width="8.7265625" style="1" customWidth="1"/>
    <col min="12" max="17" width="14.453125" style="1"/>
    <col min="18" max="18" width="27" style="1" bestFit="1" customWidth="1"/>
    <col min="19" max="19" width="23.1796875" style="1" bestFit="1" customWidth="1"/>
    <col min="20" max="20" width="16" style="1" bestFit="1" customWidth="1"/>
    <col min="21" max="16384" width="14.453125" style="1"/>
  </cols>
  <sheetData>
    <row r="1" spans="1:28" ht="29.5" thickBot="1" x14ac:dyDescent="0.4">
      <c r="A1" s="44" t="s">
        <v>0</v>
      </c>
      <c r="B1" s="45" t="s">
        <v>13</v>
      </c>
      <c r="C1" s="45" t="s">
        <v>14</v>
      </c>
      <c r="D1" s="45" t="s">
        <v>16</v>
      </c>
      <c r="E1" s="45" t="s">
        <v>15</v>
      </c>
      <c r="F1" s="46" t="s">
        <v>1</v>
      </c>
    </row>
    <row r="2" spans="1:28" ht="20.25" customHeight="1" thickTop="1" thickBot="1" x14ac:dyDescent="0.4">
      <c r="A2" s="47">
        <v>1</v>
      </c>
      <c r="B2" s="33" t="s">
        <v>18</v>
      </c>
      <c r="C2" s="33" t="s">
        <v>21</v>
      </c>
      <c r="D2" s="33" t="s">
        <v>26</v>
      </c>
      <c r="E2" s="33" t="s">
        <v>23</v>
      </c>
      <c r="F2" s="50" t="s">
        <v>29</v>
      </c>
      <c r="H2" s="2" t="s">
        <v>30</v>
      </c>
      <c r="I2" s="3">
        <f>COUNTIF($F$2:$F$10,"Cheap")</f>
        <v>2</v>
      </c>
      <c r="L2" s="4"/>
      <c r="M2" s="4"/>
      <c r="N2" s="74" t="s">
        <v>13</v>
      </c>
      <c r="O2" s="75"/>
      <c r="P2" s="4"/>
      <c r="S2" s="5" t="s">
        <v>32</v>
      </c>
      <c r="T2" s="6">
        <v>0</v>
      </c>
      <c r="W2" s="68"/>
      <c r="X2" s="43"/>
      <c r="Y2" s="43"/>
      <c r="Z2" s="43"/>
      <c r="AA2" s="43"/>
      <c r="AB2" s="43"/>
    </row>
    <row r="3" spans="1:28" ht="16.5" thickTop="1" thickBot="1" x14ac:dyDescent="0.4">
      <c r="A3" s="49">
        <v>2</v>
      </c>
      <c r="B3" s="39" t="s">
        <v>18</v>
      </c>
      <c r="C3" s="33" t="s">
        <v>20</v>
      </c>
      <c r="D3" s="33" t="s">
        <v>26</v>
      </c>
      <c r="E3" s="33" t="s">
        <v>23</v>
      </c>
      <c r="F3" s="50" t="s">
        <v>29</v>
      </c>
      <c r="H3" s="2" t="s">
        <v>31</v>
      </c>
      <c r="I3" s="3">
        <f>COUNTIF($F$2:$F$10,"Expensive")</f>
        <v>2</v>
      </c>
      <c r="L3" s="4"/>
      <c r="M3" s="4"/>
      <c r="N3" s="7" t="s">
        <v>17</v>
      </c>
      <c r="O3" s="7" t="s">
        <v>18</v>
      </c>
      <c r="P3" s="8" t="s">
        <v>2</v>
      </c>
      <c r="S3" s="5" t="s">
        <v>33</v>
      </c>
      <c r="T3" s="1">
        <f>(-(O4/O6))*LOG(O4/O6,2)-(O5/O6)*LOG(O5/O6,2)</f>
        <v>1</v>
      </c>
      <c r="W3" s="68"/>
      <c r="X3" s="43"/>
      <c r="Y3" s="43"/>
      <c r="Z3" s="43"/>
      <c r="AA3" s="43"/>
      <c r="AB3" s="43"/>
    </row>
    <row r="4" spans="1:28" ht="20.25" customHeight="1" thickTop="1" thickBot="1" x14ac:dyDescent="0.4">
      <c r="A4" s="49">
        <v>3</v>
      </c>
      <c r="B4" s="66" t="s">
        <v>18</v>
      </c>
      <c r="C4" s="63" t="s">
        <v>20</v>
      </c>
      <c r="D4" s="33" t="s">
        <v>26</v>
      </c>
      <c r="E4" s="33" t="s">
        <v>22</v>
      </c>
      <c r="F4" s="48" t="s">
        <v>28</v>
      </c>
      <c r="H4" s="9" t="s">
        <v>2</v>
      </c>
      <c r="I4" s="3">
        <f>I2+I3</f>
        <v>4</v>
      </c>
      <c r="L4" s="81" t="s">
        <v>3</v>
      </c>
      <c r="M4" s="7" t="s">
        <v>28</v>
      </c>
      <c r="N4" s="3">
        <v>0</v>
      </c>
      <c r="O4" s="3">
        <v>2</v>
      </c>
      <c r="P4" s="3">
        <f>O4+N4</f>
        <v>2</v>
      </c>
      <c r="S4" s="5" t="s">
        <v>34</v>
      </c>
      <c r="T4" s="6">
        <f>(N6/P6)*T2+(O6/P6)*T3</f>
        <v>1</v>
      </c>
      <c r="W4" s="55"/>
      <c r="X4" s="19"/>
      <c r="Y4" s="43"/>
      <c r="Z4" s="43"/>
      <c r="AA4" s="43"/>
      <c r="AB4" s="43"/>
    </row>
    <row r="5" spans="1:28" ht="16" thickTop="1" x14ac:dyDescent="0.35">
      <c r="A5" s="65">
        <v>4</v>
      </c>
      <c r="B5" s="69" t="s">
        <v>18</v>
      </c>
      <c r="C5" s="70" t="s">
        <v>21</v>
      </c>
      <c r="D5" s="39" t="s">
        <v>26</v>
      </c>
      <c r="E5" s="39" t="s">
        <v>22</v>
      </c>
      <c r="F5" s="71" t="s">
        <v>28</v>
      </c>
      <c r="L5" s="81"/>
      <c r="M5" s="7" t="s">
        <v>29</v>
      </c>
      <c r="N5" s="3">
        <v>0</v>
      </c>
      <c r="O5" s="3">
        <v>2</v>
      </c>
      <c r="P5" s="3">
        <f>N5+O5</f>
        <v>2</v>
      </c>
      <c r="S5" s="5" t="s">
        <v>4</v>
      </c>
      <c r="T5" s="10">
        <f>I6-T4</f>
        <v>0</v>
      </c>
      <c r="W5" s="56"/>
      <c r="X5" s="19"/>
      <c r="Y5" s="43"/>
      <c r="Z5" s="43"/>
      <c r="AA5" s="43"/>
      <c r="AB5" s="43"/>
    </row>
    <row r="6" spans="1:28" ht="20.25" customHeight="1" x14ac:dyDescent="0.35">
      <c r="A6" s="68"/>
      <c r="B6" s="43"/>
      <c r="C6" s="43"/>
      <c r="D6" s="43"/>
      <c r="E6" s="43"/>
      <c r="F6" s="43"/>
      <c r="H6" s="12" t="s">
        <v>6</v>
      </c>
      <c r="I6" s="13">
        <f>(-(I2/I4))*LOG(I2/I4,2)-(I3/I4)*LOG(I3/I4,2)</f>
        <v>1</v>
      </c>
      <c r="M6" s="5" t="s">
        <v>2</v>
      </c>
      <c r="N6" s="3">
        <f>N4+N5</f>
        <v>0</v>
      </c>
      <c r="O6" s="3">
        <f>O4+O5</f>
        <v>4</v>
      </c>
      <c r="P6" s="1">
        <f>N6+O6</f>
        <v>4</v>
      </c>
      <c r="W6" s="87"/>
      <c r="X6" s="87"/>
      <c r="Y6" s="87"/>
      <c r="Z6" s="87"/>
      <c r="AA6" s="87"/>
      <c r="AB6" s="87"/>
    </row>
    <row r="7" spans="1:28" ht="17.25" customHeight="1" x14ac:dyDescent="0.35">
      <c r="A7" s="68"/>
      <c r="B7" s="43"/>
      <c r="C7" s="43"/>
      <c r="D7" s="43"/>
      <c r="E7" s="43"/>
      <c r="F7" s="43"/>
      <c r="W7" s="41"/>
      <c r="X7" s="41"/>
      <c r="Y7" s="41"/>
      <c r="Z7" s="41"/>
      <c r="AA7" s="41"/>
      <c r="AB7" s="41"/>
    </row>
    <row r="8" spans="1:28" ht="20.25" customHeight="1" x14ac:dyDescent="0.35">
      <c r="A8" s="72"/>
      <c r="B8" s="43"/>
      <c r="C8" s="43"/>
      <c r="D8" s="43"/>
      <c r="E8" s="43"/>
      <c r="F8" s="43"/>
      <c r="L8" s="21"/>
      <c r="M8" s="21"/>
      <c r="N8" s="83" t="s">
        <v>14</v>
      </c>
      <c r="O8" s="84"/>
      <c r="P8" s="84"/>
      <c r="Q8" s="21"/>
      <c r="R8" s="21"/>
      <c r="S8" s="22" t="s">
        <v>35</v>
      </c>
      <c r="T8" s="23">
        <v>0</v>
      </c>
      <c r="W8" s="72"/>
      <c r="X8" s="43"/>
      <c r="Y8" s="43"/>
      <c r="Z8" s="43"/>
      <c r="AA8" s="43"/>
      <c r="AB8" s="43"/>
    </row>
    <row r="9" spans="1:28" ht="15.5" x14ac:dyDescent="0.35">
      <c r="A9" s="68"/>
      <c r="B9" s="43"/>
      <c r="C9" s="43"/>
      <c r="D9" s="43"/>
      <c r="E9" s="43"/>
      <c r="F9" s="43"/>
      <c r="G9" s="14"/>
      <c r="H9" s="14"/>
      <c r="I9" s="14"/>
      <c r="J9" s="14"/>
      <c r="K9" s="14"/>
      <c r="L9" s="21"/>
      <c r="M9" s="21"/>
      <c r="N9" s="25" t="s">
        <v>19</v>
      </c>
      <c r="O9" s="25" t="s">
        <v>20</v>
      </c>
      <c r="P9" s="25" t="s">
        <v>21</v>
      </c>
      <c r="Q9" s="54" t="s">
        <v>2</v>
      </c>
      <c r="R9" s="21"/>
      <c r="S9" s="22" t="s">
        <v>36</v>
      </c>
      <c r="T9" s="21">
        <f>(-(O10/O12))*LOG(O10/O12,2)-(O11/O12)*LOG(O11/O12,2)</f>
        <v>0.91829583405448956</v>
      </c>
      <c r="W9" s="68"/>
      <c r="X9" s="43"/>
      <c r="Y9" s="43"/>
      <c r="Z9" s="43"/>
      <c r="AA9" s="43"/>
      <c r="AB9" s="43"/>
    </row>
    <row r="10" spans="1:28" ht="18" customHeight="1" x14ac:dyDescent="0.35">
      <c r="A10" s="68"/>
      <c r="B10" s="43"/>
      <c r="C10" s="43"/>
      <c r="D10" s="43"/>
      <c r="E10" s="43"/>
      <c r="F10" s="43"/>
      <c r="G10" s="14"/>
      <c r="H10" s="14"/>
      <c r="I10" s="14"/>
      <c r="J10" s="14"/>
      <c r="K10" s="14"/>
      <c r="L10" s="85" t="s">
        <v>3</v>
      </c>
      <c r="M10" s="25" t="s">
        <v>28</v>
      </c>
      <c r="N10" s="24">
        <v>16</v>
      </c>
      <c r="O10" s="24">
        <v>2</v>
      </c>
      <c r="P10" s="24">
        <v>1</v>
      </c>
      <c r="Q10" s="24">
        <f>N10+O10+P10</f>
        <v>19</v>
      </c>
      <c r="R10" s="21"/>
      <c r="S10" s="22" t="s">
        <v>37</v>
      </c>
      <c r="T10" s="23">
        <f>(-(P10/P12))*LOG(P10/P12,2)-(P11/P12)*LOG(P11/P12,2)</f>
        <v>0.5435644431995964</v>
      </c>
      <c r="W10" s="72"/>
      <c r="X10" s="43"/>
      <c r="Y10" s="43"/>
      <c r="Z10" s="43"/>
      <c r="AA10" s="43"/>
      <c r="AB10" s="43"/>
    </row>
    <row r="11" spans="1:28" ht="15.5" x14ac:dyDescent="0.35">
      <c r="A11" s="72"/>
      <c r="B11" s="41"/>
      <c r="C11" s="41"/>
      <c r="D11" s="41"/>
      <c r="E11" s="41"/>
      <c r="F11" s="41"/>
      <c r="G11" s="14"/>
      <c r="H11" s="14"/>
      <c r="I11" s="14"/>
      <c r="J11" s="14"/>
      <c r="K11" s="14"/>
      <c r="L11" s="86"/>
      <c r="M11" s="25" t="s">
        <v>29</v>
      </c>
      <c r="N11" s="24">
        <v>0</v>
      </c>
      <c r="O11" s="24">
        <v>4</v>
      </c>
      <c r="P11" s="24">
        <v>7</v>
      </c>
      <c r="Q11" s="24">
        <f>N11+O11+P11</f>
        <v>11</v>
      </c>
      <c r="R11" s="21"/>
      <c r="S11" s="22" t="s">
        <v>41</v>
      </c>
      <c r="T11" s="23">
        <f>(N12/Q12)*T8+(O12/Q12)*T9+(P12/Q12)*T10</f>
        <v>0.32860968499745696</v>
      </c>
      <c r="W11" s="68"/>
      <c r="X11" s="43"/>
      <c r="Y11" s="43"/>
      <c r="Z11" s="43"/>
      <c r="AA11" s="43"/>
      <c r="AB11" s="43"/>
    </row>
    <row r="12" spans="1:28" ht="16.5" customHeight="1" x14ac:dyDescent="0.35">
      <c r="A12" s="68"/>
      <c r="B12" s="41"/>
      <c r="C12" s="41"/>
      <c r="D12" s="41"/>
      <c r="E12" s="41"/>
      <c r="F12" s="41"/>
      <c r="G12" s="14"/>
      <c r="H12" s="14"/>
      <c r="I12" s="14"/>
      <c r="J12" s="14"/>
      <c r="K12" s="14"/>
      <c r="L12" s="21"/>
      <c r="M12" s="22" t="s">
        <v>2</v>
      </c>
      <c r="N12" s="24">
        <f>N10+N11</f>
        <v>16</v>
      </c>
      <c r="O12" s="24">
        <f>O10+O11</f>
        <v>6</v>
      </c>
      <c r="P12" s="24">
        <f>P10+P11</f>
        <v>8</v>
      </c>
      <c r="Q12" s="21">
        <f>N12+O12+P12</f>
        <v>30</v>
      </c>
      <c r="R12" s="21"/>
      <c r="S12" s="22" t="s">
        <v>4</v>
      </c>
      <c r="T12" s="23">
        <f>I6-T11</f>
        <v>0.67139031500254309</v>
      </c>
      <c r="W12" s="68"/>
      <c r="X12" s="43"/>
      <c r="Y12" s="43"/>
      <c r="Z12" s="43"/>
      <c r="AA12" s="43"/>
      <c r="AB12" s="43"/>
    </row>
    <row r="13" spans="1:28" ht="15.5" x14ac:dyDescent="0.35">
      <c r="A13" s="68"/>
      <c r="B13" s="41"/>
      <c r="C13" s="41"/>
      <c r="D13" s="41"/>
      <c r="E13" s="41"/>
      <c r="F13" s="41"/>
      <c r="G13" s="14"/>
      <c r="H13" s="14"/>
      <c r="I13" s="14"/>
      <c r="J13" s="14"/>
      <c r="K13" s="14"/>
      <c r="W13" s="72"/>
      <c r="X13" s="43"/>
      <c r="Y13" s="43"/>
      <c r="Z13" s="43"/>
      <c r="AA13" s="43"/>
      <c r="AB13" s="43"/>
    </row>
    <row r="14" spans="1:28" ht="15" customHeight="1" x14ac:dyDescent="0.35">
      <c r="A14" s="61"/>
      <c r="G14" s="14"/>
      <c r="H14" s="14"/>
      <c r="I14" s="14"/>
      <c r="J14" s="14"/>
      <c r="K14" s="14"/>
      <c r="L14" s="21"/>
      <c r="M14" s="21"/>
      <c r="N14" s="83" t="s">
        <v>16</v>
      </c>
      <c r="O14" s="84"/>
      <c r="P14" s="84"/>
      <c r="Q14" s="21"/>
      <c r="R14" s="21"/>
      <c r="S14" s="22" t="s">
        <v>38</v>
      </c>
      <c r="T14" s="23">
        <f>(-(N16/N18))*LOG(N16/N18,2)-(N17/N18)*LOG(N17/N18,2)</f>
        <v>0.5435644431995964</v>
      </c>
      <c r="W14" s="68"/>
      <c r="X14" s="43"/>
      <c r="Y14" s="43"/>
      <c r="Z14" s="43"/>
      <c r="AA14" s="43"/>
      <c r="AB14" s="43"/>
    </row>
    <row r="15" spans="1:28" ht="15.5" x14ac:dyDescent="0.35">
      <c r="A15" s="62"/>
      <c r="G15" s="14"/>
      <c r="H15" s="14"/>
      <c r="I15" s="14"/>
      <c r="J15" s="14"/>
      <c r="K15" s="14"/>
      <c r="L15" s="21"/>
      <c r="M15" s="21"/>
      <c r="N15" s="25" t="s">
        <v>25</v>
      </c>
      <c r="O15" s="25" t="s">
        <v>26</v>
      </c>
      <c r="P15" s="25" t="s">
        <v>27</v>
      </c>
      <c r="Q15" s="54" t="s">
        <v>2</v>
      </c>
      <c r="R15" s="21"/>
      <c r="S15" s="22" t="s">
        <v>39</v>
      </c>
      <c r="T15" s="23">
        <f>(-(O16/O18))*LOG(O16/O18,2)-(O17/O18)*LOG(O17/O18,2)</f>
        <v>1</v>
      </c>
      <c r="W15" s="68"/>
      <c r="X15" s="43"/>
      <c r="Y15" s="43"/>
      <c r="Z15" s="43"/>
      <c r="AA15" s="43"/>
      <c r="AB15" s="43"/>
    </row>
    <row r="16" spans="1:28" ht="16.5" customHeight="1" x14ac:dyDescent="0.35">
      <c r="A16" s="40"/>
      <c r="B16" s="41"/>
      <c r="C16" s="41"/>
      <c r="D16" s="41"/>
      <c r="E16" s="41"/>
      <c r="F16" s="41"/>
      <c r="G16" s="14"/>
      <c r="H16" s="14"/>
      <c r="I16" s="14"/>
      <c r="J16" s="14"/>
      <c r="K16" s="14"/>
      <c r="L16" s="85" t="s">
        <v>3</v>
      </c>
      <c r="M16" s="25" t="s">
        <v>28</v>
      </c>
      <c r="N16" s="24">
        <v>1</v>
      </c>
      <c r="O16" s="24">
        <v>2</v>
      </c>
      <c r="P16" s="24">
        <v>0</v>
      </c>
      <c r="Q16" s="24">
        <f>N16+O16+P16</f>
        <v>3</v>
      </c>
      <c r="R16" s="21"/>
      <c r="S16" s="22" t="s">
        <v>40</v>
      </c>
      <c r="T16" s="23">
        <v>0</v>
      </c>
      <c r="W16" s="40"/>
      <c r="X16" s="43"/>
      <c r="Y16" s="43"/>
      <c r="Z16" s="43"/>
      <c r="AA16" s="43"/>
      <c r="AB16" s="43"/>
    </row>
    <row r="17" spans="1:28" ht="15.5" x14ac:dyDescent="0.35">
      <c r="A17" s="42"/>
      <c r="B17" s="43"/>
      <c r="C17" s="43"/>
      <c r="D17" s="43"/>
      <c r="E17" s="43"/>
      <c r="F17" s="43"/>
      <c r="G17" s="14"/>
      <c r="H17" s="14"/>
      <c r="I17" s="14"/>
      <c r="J17" s="14"/>
      <c r="K17" s="14"/>
      <c r="L17" s="86"/>
      <c r="M17" s="25" t="s">
        <v>29</v>
      </c>
      <c r="N17" s="24">
        <v>7</v>
      </c>
      <c r="O17" s="24">
        <v>2</v>
      </c>
      <c r="P17" s="24">
        <v>0</v>
      </c>
      <c r="Q17" s="24">
        <f>N17+O17+P17</f>
        <v>9</v>
      </c>
      <c r="R17" s="21"/>
      <c r="S17" s="22" t="s">
        <v>42</v>
      </c>
      <c r="T17" s="23">
        <f>(N18/Q18)*T14+(O18/Q18)*T15+(P18/Q18)*T16</f>
        <v>0.69570962879973086</v>
      </c>
      <c r="W17" s="87"/>
      <c r="X17" s="87"/>
      <c r="Y17" s="87"/>
      <c r="Z17" s="87"/>
      <c r="AA17" s="87"/>
      <c r="AB17" s="87"/>
    </row>
    <row r="18" spans="1:28" x14ac:dyDescent="0.35">
      <c r="A18" s="40"/>
      <c r="B18" s="41"/>
      <c r="C18" s="41"/>
      <c r="D18" s="41"/>
      <c r="E18" s="41"/>
      <c r="F18" s="41"/>
      <c r="G18" s="14"/>
      <c r="H18" s="14"/>
      <c r="I18" s="14"/>
      <c r="J18" s="14"/>
      <c r="K18" s="14"/>
      <c r="L18" s="21"/>
      <c r="M18" s="22" t="s">
        <v>2</v>
      </c>
      <c r="N18" s="24">
        <f>N16+N17</f>
        <v>8</v>
      </c>
      <c r="O18" s="24">
        <f>O16+O17</f>
        <v>4</v>
      </c>
      <c r="P18" s="24">
        <f>P16+P17</f>
        <v>0</v>
      </c>
      <c r="Q18" s="21">
        <f>N18+O18+P18</f>
        <v>12</v>
      </c>
      <c r="R18" s="21"/>
      <c r="S18" s="22" t="s">
        <v>4</v>
      </c>
      <c r="T18" s="23">
        <f>I6-T17</f>
        <v>0.30429037120026914</v>
      </c>
      <c r="U18" s="20"/>
      <c r="Y18" s="27"/>
      <c r="Z18" s="27"/>
      <c r="AA18" s="27"/>
      <c r="AB18" s="27"/>
    </row>
    <row r="19" spans="1:28" x14ac:dyDescent="0.35">
      <c r="A19" s="40"/>
      <c r="B19" s="41"/>
      <c r="C19" s="41"/>
      <c r="D19" s="41"/>
      <c r="E19" s="41"/>
      <c r="F19" s="41"/>
      <c r="G19" s="14"/>
      <c r="H19" s="14"/>
      <c r="I19" s="14"/>
      <c r="J19" s="14"/>
      <c r="K19" s="14"/>
    </row>
    <row r="20" spans="1:28" ht="15.5" x14ac:dyDescent="0.35">
      <c r="A20" s="42"/>
      <c r="B20" s="41"/>
      <c r="C20" s="41"/>
      <c r="D20" s="41"/>
      <c r="E20" s="41"/>
      <c r="F20" s="41"/>
      <c r="G20" s="14"/>
      <c r="H20" s="14"/>
      <c r="I20" s="14"/>
      <c r="J20" s="14"/>
      <c r="K20" s="14"/>
      <c r="L20" s="21"/>
      <c r="M20" s="21"/>
      <c r="N20" s="83" t="s">
        <v>15</v>
      </c>
      <c r="O20" s="84"/>
      <c r="P20" s="84"/>
      <c r="Q20" s="21"/>
      <c r="R20" s="21"/>
      <c r="S20" s="22" t="s">
        <v>43</v>
      </c>
      <c r="T20" s="23">
        <f>(-(N22/N24))*LOG(N22/N24,2)-(N23/N24)*LOG(N23/N24,2)</f>
        <v>0.97095059445466858</v>
      </c>
    </row>
    <row r="21" spans="1:28" x14ac:dyDescent="0.35">
      <c r="A21" s="40"/>
      <c r="B21" s="41"/>
      <c r="C21" s="41"/>
      <c r="D21" s="41"/>
      <c r="E21" s="41"/>
      <c r="F21" s="41"/>
      <c r="G21" s="14"/>
      <c r="H21" s="14"/>
      <c r="I21" s="14"/>
      <c r="J21" s="14"/>
      <c r="K21" s="14"/>
      <c r="L21" s="21"/>
      <c r="M21" s="21"/>
      <c r="N21" s="25" t="s">
        <v>22</v>
      </c>
      <c r="O21" s="25" t="s">
        <v>23</v>
      </c>
      <c r="P21" s="25" t="s">
        <v>24</v>
      </c>
      <c r="Q21" s="54" t="s">
        <v>2</v>
      </c>
      <c r="R21" s="21"/>
      <c r="S21" s="22" t="s">
        <v>44</v>
      </c>
      <c r="T21" s="23">
        <f>(-(O22/O24))*LOG(O22/O24,2)-(O23/O24)*LOG(O23/O24,2)</f>
        <v>0.59167277858232747</v>
      </c>
    </row>
    <row r="22" spans="1:28" x14ac:dyDescent="0.35">
      <c r="A22" s="40"/>
      <c r="B22" s="43"/>
      <c r="C22" s="43"/>
      <c r="D22" s="43"/>
      <c r="E22" s="43"/>
      <c r="F22" s="43"/>
      <c r="G22" s="14"/>
      <c r="H22" s="14"/>
      <c r="I22" s="14"/>
      <c r="J22" s="14"/>
      <c r="K22" s="14"/>
      <c r="L22" s="85" t="s">
        <v>3</v>
      </c>
      <c r="M22" s="25" t="s">
        <v>28</v>
      </c>
      <c r="N22" s="24">
        <v>2</v>
      </c>
      <c r="O22" s="24">
        <v>1</v>
      </c>
      <c r="P22" s="24">
        <v>0</v>
      </c>
      <c r="Q22" s="24">
        <f>N22+O22+P22</f>
        <v>3</v>
      </c>
      <c r="R22" s="21"/>
      <c r="S22" s="22" t="s">
        <v>45</v>
      </c>
      <c r="T22" s="23">
        <v>0</v>
      </c>
    </row>
    <row r="23" spans="1:28" x14ac:dyDescent="0.35">
      <c r="A23" s="40"/>
      <c r="B23" s="43"/>
      <c r="C23" s="43"/>
      <c r="D23" s="43"/>
      <c r="E23" s="43"/>
      <c r="F23" s="43"/>
      <c r="G23" s="14"/>
      <c r="H23" s="14"/>
      <c r="I23" s="14"/>
      <c r="J23" s="14"/>
      <c r="K23" s="14"/>
      <c r="L23" s="86"/>
      <c r="M23" s="25" t="s">
        <v>29</v>
      </c>
      <c r="N23" s="24">
        <v>3</v>
      </c>
      <c r="O23" s="24">
        <v>6</v>
      </c>
      <c r="P23" s="24">
        <v>2</v>
      </c>
      <c r="Q23" s="24">
        <f>N23+O23+P23</f>
        <v>11</v>
      </c>
      <c r="R23" s="21"/>
      <c r="S23" s="22" t="s">
        <v>46</v>
      </c>
      <c r="T23" s="23">
        <f>(N24/Q24)*T20+(O24/Q24)*T21+(P24/Q24)*T22</f>
        <v>0.64260445873925964</v>
      </c>
    </row>
    <row r="24" spans="1:28" x14ac:dyDescent="0.35">
      <c r="A24" s="40"/>
      <c r="B24" s="43"/>
      <c r="C24" s="43"/>
      <c r="D24" s="43"/>
      <c r="E24" s="43"/>
      <c r="F24" s="43"/>
      <c r="L24" s="21"/>
      <c r="M24" s="22" t="s">
        <v>2</v>
      </c>
      <c r="N24" s="24">
        <f>N22+N23</f>
        <v>5</v>
      </c>
      <c r="O24" s="24">
        <f>O22+O23</f>
        <v>7</v>
      </c>
      <c r="P24" s="24">
        <f>P22+P23</f>
        <v>2</v>
      </c>
      <c r="Q24" s="21">
        <f>N24+O24+P24</f>
        <v>14</v>
      </c>
      <c r="R24" s="21"/>
      <c r="S24" s="22" t="s">
        <v>4</v>
      </c>
      <c r="T24" s="23">
        <f>I6-T23</f>
        <v>0.35739554126074036</v>
      </c>
    </row>
    <row r="25" spans="1:28" ht="15.5" x14ac:dyDescent="0.35">
      <c r="A25" s="42"/>
      <c r="B25" s="43"/>
      <c r="C25" s="43"/>
      <c r="D25" s="43"/>
      <c r="E25" s="43"/>
      <c r="F25" s="43"/>
    </row>
    <row r="26" spans="1:28" x14ac:dyDescent="0.35">
      <c r="A26" s="40"/>
      <c r="B26" s="43"/>
      <c r="C26" s="43"/>
      <c r="D26" s="43"/>
      <c r="E26" s="43"/>
      <c r="F26" s="43"/>
      <c r="L26" s="21"/>
      <c r="M26" s="21"/>
      <c r="N26" s="84" t="s">
        <v>16</v>
      </c>
      <c r="O26" s="84"/>
      <c r="P26" s="21"/>
      <c r="Q26" s="21"/>
      <c r="R26" s="21"/>
      <c r="S26" s="22" t="s">
        <v>55</v>
      </c>
      <c r="T26" s="23">
        <f>(-(N28/N30))*LOG(N28/N30,2)-(N29/N30)*LOG(N29/N30,2)</f>
        <v>0.81127812445913283</v>
      </c>
    </row>
    <row r="27" spans="1:28" x14ac:dyDescent="0.35">
      <c r="A27" s="40"/>
      <c r="B27" s="43"/>
      <c r="C27" s="43"/>
      <c r="D27" s="43"/>
      <c r="E27" s="43"/>
      <c r="F27" s="43"/>
      <c r="L27" s="21"/>
      <c r="M27" s="21"/>
      <c r="N27" s="24" t="s">
        <v>54</v>
      </c>
      <c r="O27" s="24" t="s">
        <v>27</v>
      </c>
      <c r="P27" s="25" t="s">
        <v>2</v>
      </c>
      <c r="Q27" s="21"/>
      <c r="R27" s="21"/>
      <c r="S27" s="22" t="s">
        <v>40</v>
      </c>
      <c r="T27" s="23">
        <v>0</v>
      </c>
    </row>
    <row r="28" spans="1:28" x14ac:dyDescent="0.35">
      <c r="A28" s="40"/>
      <c r="B28" s="43"/>
      <c r="C28" s="43"/>
      <c r="D28" s="43"/>
      <c r="E28" s="43"/>
      <c r="F28" s="43"/>
      <c r="L28" s="86" t="s">
        <v>3</v>
      </c>
      <c r="M28" s="25" t="s">
        <v>28</v>
      </c>
      <c r="N28" s="24">
        <v>3</v>
      </c>
      <c r="O28" s="24">
        <v>0</v>
      </c>
      <c r="P28" s="24">
        <f>N28+O28</f>
        <v>3</v>
      </c>
      <c r="Q28" s="21"/>
      <c r="R28" s="21"/>
      <c r="S28" s="22" t="s">
        <v>42</v>
      </c>
      <c r="T28" s="23">
        <f>N30/P30*T26+O30/P30*T27</f>
        <v>0.81127812445913283</v>
      </c>
    </row>
    <row r="29" spans="1:28" x14ac:dyDescent="0.35">
      <c r="A29" s="40"/>
      <c r="B29" s="43"/>
      <c r="C29" s="43"/>
      <c r="D29" s="43"/>
      <c r="E29" s="43"/>
      <c r="F29" s="43"/>
      <c r="L29" s="86"/>
      <c r="M29" s="25" t="s">
        <v>29</v>
      </c>
      <c r="N29" s="24">
        <v>9</v>
      </c>
      <c r="O29" s="24">
        <v>0</v>
      </c>
      <c r="P29" s="24">
        <f>N29+O29</f>
        <v>9</v>
      </c>
      <c r="Q29" s="21"/>
      <c r="R29" s="21"/>
      <c r="S29" s="22" t="s">
        <v>4</v>
      </c>
      <c r="T29" s="23">
        <f>I6-T28</f>
        <v>0.18872187554086717</v>
      </c>
    </row>
    <row r="30" spans="1:28" x14ac:dyDescent="0.35">
      <c r="A30" s="40"/>
      <c r="B30" s="43"/>
      <c r="C30" s="43"/>
      <c r="D30" s="43"/>
      <c r="E30" s="43"/>
      <c r="F30" s="43"/>
      <c r="L30" s="21"/>
      <c r="M30" s="25" t="s">
        <v>2</v>
      </c>
      <c r="N30" s="24">
        <f>N28+N29</f>
        <v>12</v>
      </c>
      <c r="O30" s="24">
        <f>O28+O29</f>
        <v>0</v>
      </c>
      <c r="P30" s="24">
        <f>N30+O30</f>
        <v>12</v>
      </c>
      <c r="Q30" s="21"/>
      <c r="R30" s="21"/>
      <c r="S30" s="21"/>
      <c r="T30" s="21"/>
    </row>
    <row r="31" spans="1:28" x14ac:dyDescent="0.35">
      <c r="A31" s="40"/>
      <c r="B31" s="43"/>
      <c r="C31" s="43"/>
      <c r="D31" s="43"/>
      <c r="E31" s="43"/>
      <c r="F31" s="43"/>
      <c r="L31" s="27"/>
      <c r="M31" s="27"/>
      <c r="N31" s="27"/>
      <c r="O31" s="27"/>
      <c r="P31" s="27"/>
      <c r="Q31" s="27"/>
      <c r="R31" s="27"/>
      <c r="S31" s="27"/>
      <c r="T31" s="27"/>
    </row>
    <row r="32" spans="1:28" x14ac:dyDescent="0.35">
      <c r="L32" s="21"/>
      <c r="M32" s="21"/>
      <c r="N32" s="83" t="s">
        <v>16</v>
      </c>
      <c r="O32" s="83"/>
      <c r="P32" s="21"/>
      <c r="Q32" s="21"/>
      <c r="R32" s="21"/>
      <c r="S32" s="21"/>
      <c r="T32" s="21"/>
    </row>
    <row r="33" spans="12:20" x14ac:dyDescent="0.35">
      <c r="L33" s="21"/>
      <c r="M33" s="21"/>
      <c r="N33" s="25" t="s">
        <v>25</v>
      </c>
      <c r="O33" s="25" t="s">
        <v>53</v>
      </c>
      <c r="P33" s="25" t="s">
        <v>2</v>
      </c>
      <c r="Q33" s="21"/>
      <c r="R33" s="21"/>
      <c r="S33" s="22" t="s">
        <v>38</v>
      </c>
      <c r="T33" s="23">
        <f>(-(N34/N36))*LOG(N34/N36,2)-(N35/N36)*LOG(N35/N36,2)</f>
        <v>0.5435644431995964</v>
      </c>
    </row>
    <row r="34" spans="12:20" x14ac:dyDescent="0.35">
      <c r="L34" s="85" t="s">
        <v>3</v>
      </c>
      <c r="M34" s="25" t="s">
        <v>28</v>
      </c>
      <c r="N34" s="24">
        <v>1</v>
      </c>
      <c r="O34" s="24">
        <v>2</v>
      </c>
      <c r="P34" s="24">
        <f>N34+O34</f>
        <v>3</v>
      </c>
      <c r="Q34" s="21"/>
      <c r="R34" s="21"/>
      <c r="S34" s="22" t="s">
        <v>56</v>
      </c>
      <c r="T34" s="21">
        <f>(-(O34/O36))*LOG(O34/O36,2)-(O35/O36)*LOG(O35/O36,2)</f>
        <v>1</v>
      </c>
    </row>
    <row r="35" spans="12:20" x14ac:dyDescent="0.35">
      <c r="L35" s="85"/>
      <c r="M35" s="25" t="s">
        <v>29</v>
      </c>
      <c r="N35" s="24">
        <v>7</v>
      </c>
      <c r="O35" s="24">
        <v>2</v>
      </c>
      <c r="P35" s="24">
        <f>N35+O35</f>
        <v>9</v>
      </c>
      <c r="Q35" s="21"/>
      <c r="R35" s="21"/>
      <c r="S35" s="22" t="s">
        <v>42</v>
      </c>
      <c r="T35" s="18">
        <f>N36/P36*T33+O36/P36*T34</f>
        <v>0.69570962879973086</v>
      </c>
    </row>
    <row r="36" spans="12:20" x14ac:dyDescent="0.35">
      <c r="L36" s="21"/>
      <c r="M36" s="25" t="s">
        <v>2</v>
      </c>
      <c r="N36" s="24">
        <f>N34+N35</f>
        <v>8</v>
      </c>
      <c r="O36" s="24">
        <f>O34+O35</f>
        <v>4</v>
      </c>
      <c r="P36" s="24">
        <f>O36+N36</f>
        <v>12</v>
      </c>
      <c r="Q36" s="21"/>
      <c r="R36" s="21"/>
      <c r="S36" s="22" t="s">
        <v>4</v>
      </c>
      <c r="T36" s="23">
        <f>I6-T35</f>
        <v>0.30429037120026914</v>
      </c>
    </row>
  </sheetData>
  <mergeCells count="14">
    <mergeCell ref="N32:O32"/>
    <mergeCell ref="L34:L35"/>
    <mergeCell ref="L16:L17"/>
    <mergeCell ref="W17:AB17"/>
    <mergeCell ref="N20:P20"/>
    <mergeCell ref="L22:L23"/>
    <mergeCell ref="N26:O26"/>
    <mergeCell ref="L28:L29"/>
    <mergeCell ref="N14:P14"/>
    <mergeCell ref="N2:O2"/>
    <mergeCell ref="L4:L5"/>
    <mergeCell ref="W6:AB6"/>
    <mergeCell ref="N8:P8"/>
    <mergeCell ref="L10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17" sqref="A17"/>
    </sheetView>
  </sheetViews>
  <sheetFormatPr defaultRowHeight="14.5" x14ac:dyDescent="0.35"/>
  <sheetData>
    <row r="1" spans="1:8" ht="29" x14ac:dyDescent="0.35">
      <c r="A1" s="89" t="s">
        <v>0</v>
      </c>
      <c r="B1" s="90" t="s">
        <v>13</v>
      </c>
      <c r="C1" s="90" t="s">
        <v>14</v>
      </c>
      <c r="D1" s="90" t="s">
        <v>16</v>
      </c>
      <c r="E1" s="90" t="s">
        <v>15</v>
      </c>
      <c r="F1" s="91" t="s">
        <v>1</v>
      </c>
    </row>
    <row r="2" spans="1:8" x14ac:dyDescent="0.35">
      <c r="A2" s="92">
        <v>1</v>
      </c>
      <c r="B2" s="88" t="s">
        <v>17</v>
      </c>
      <c r="C2" s="88" t="s">
        <v>19</v>
      </c>
      <c r="D2" s="88" t="s">
        <v>25</v>
      </c>
      <c r="E2" s="88" t="s">
        <v>22</v>
      </c>
      <c r="F2" s="93" t="s">
        <v>28</v>
      </c>
      <c r="G2" s="98"/>
    </row>
    <row r="3" spans="1:8" x14ac:dyDescent="0.35">
      <c r="A3" s="92">
        <v>2</v>
      </c>
      <c r="B3" s="88" t="s">
        <v>17</v>
      </c>
      <c r="C3" s="88" t="s">
        <v>20</v>
      </c>
      <c r="D3" s="88" t="s">
        <v>25</v>
      </c>
      <c r="E3" s="88" t="s">
        <v>24</v>
      </c>
      <c r="F3" s="93" t="s">
        <v>28</v>
      </c>
      <c r="G3" s="99"/>
    </row>
    <row r="4" spans="1:8" x14ac:dyDescent="0.35">
      <c r="A4" s="92">
        <v>3</v>
      </c>
      <c r="B4" s="88" t="s">
        <v>17</v>
      </c>
      <c r="C4" s="88" t="s">
        <v>19</v>
      </c>
      <c r="D4" s="88" t="s">
        <v>26</v>
      </c>
      <c r="E4" s="88" t="s">
        <v>23</v>
      </c>
      <c r="F4" s="93" t="s">
        <v>28</v>
      </c>
      <c r="G4" s="98"/>
    </row>
    <row r="5" spans="1:8" x14ac:dyDescent="0.35">
      <c r="A5" s="94">
        <v>4</v>
      </c>
      <c r="B5" s="88" t="s">
        <v>17</v>
      </c>
      <c r="C5" s="88" t="s">
        <v>19</v>
      </c>
      <c r="D5" s="88" t="s">
        <v>61</v>
      </c>
      <c r="E5" s="88" t="s">
        <v>23</v>
      </c>
      <c r="F5" s="93" t="s">
        <v>28</v>
      </c>
      <c r="G5" s="98"/>
    </row>
    <row r="6" spans="1:8" x14ac:dyDescent="0.35">
      <c r="A6" s="94">
        <v>5</v>
      </c>
      <c r="B6" s="88" t="s">
        <v>18</v>
      </c>
      <c r="C6" s="88" t="s">
        <v>21</v>
      </c>
      <c r="D6" s="88" t="s">
        <v>26</v>
      </c>
      <c r="E6" s="88" t="s">
        <v>23</v>
      </c>
      <c r="F6" s="93" t="s">
        <v>29</v>
      </c>
      <c r="G6" s="98"/>
      <c r="H6" s="100"/>
    </row>
    <row r="7" spans="1:8" x14ac:dyDescent="0.35">
      <c r="A7" s="94">
        <v>6</v>
      </c>
      <c r="B7" s="88" t="s">
        <v>18</v>
      </c>
      <c r="C7" s="88" t="s">
        <v>21</v>
      </c>
      <c r="D7" s="88" t="s">
        <v>26</v>
      </c>
      <c r="E7" s="88" t="s">
        <v>23</v>
      </c>
      <c r="F7" s="93" t="s">
        <v>29</v>
      </c>
      <c r="G7" s="98"/>
      <c r="H7" s="100"/>
    </row>
    <row r="8" spans="1:8" x14ac:dyDescent="0.35">
      <c r="A8" s="94">
        <v>7</v>
      </c>
      <c r="B8" s="88" t="s">
        <v>18</v>
      </c>
      <c r="C8" s="88" t="s">
        <v>21</v>
      </c>
      <c r="D8" s="88" t="s">
        <v>26</v>
      </c>
      <c r="E8" s="88" t="s">
        <v>23</v>
      </c>
      <c r="F8" s="93" t="s">
        <v>29</v>
      </c>
      <c r="G8" s="98"/>
      <c r="H8" s="100"/>
    </row>
    <row r="9" spans="1:8" x14ac:dyDescent="0.35">
      <c r="A9" s="94">
        <v>8</v>
      </c>
      <c r="B9" s="88" t="s">
        <v>18</v>
      </c>
      <c r="C9" s="88" t="s">
        <v>21</v>
      </c>
      <c r="D9" s="88" t="s">
        <v>26</v>
      </c>
      <c r="E9" s="88" t="s">
        <v>23</v>
      </c>
      <c r="F9" s="93" t="s">
        <v>28</v>
      </c>
      <c r="G9" s="98"/>
      <c r="H9" s="100"/>
    </row>
    <row r="10" spans="1:8" x14ac:dyDescent="0.35">
      <c r="A10" s="94">
        <v>9</v>
      </c>
      <c r="B10" s="88" t="s">
        <v>17</v>
      </c>
      <c r="C10" s="88" t="s">
        <v>19</v>
      </c>
      <c r="D10" s="88" t="s">
        <v>25</v>
      </c>
      <c r="E10" s="88" t="s">
        <v>22</v>
      </c>
      <c r="F10" s="93" t="s">
        <v>28</v>
      </c>
      <c r="G10" s="98"/>
    </row>
    <row r="11" spans="1:8" ht="15" thickBot="1" x14ac:dyDescent="0.4">
      <c r="A11" s="95">
        <v>10</v>
      </c>
      <c r="B11" s="96" t="s">
        <v>17</v>
      </c>
      <c r="C11" s="96" t="s">
        <v>19</v>
      </c>
      <c r="D11" s="96" t="s">
        <v>25</v>
      </c>
      <c r="E11" s="96" t="s">
        <v>22</v>
      </c>
      <c r="F11" s="97" t="s">
        <v>28</v>
      </c>
      <c r="G11" s="98"/>
    </row>
    <row r="12" spans="1:8" x14ac:dyDescent="0.35">
      <c r="A12" s="73"/>
      <c r="B12" s="102"/>
      <c r="C12" s="103"/>
      <c r="D12" s="104"/>
      <c r="E12" s="105"/>
      <c r="F12" s="106"/>
    </row>
    <row r="13" spans="1:8" x14ac:dyDescent="0.35">
      <c r="A13" s="73"/>
    </row>
    <row r="14" spans="1:8" x14ac:dyDescent="0.35">
      <c r="A14" s="73" t="s">
        <v>62</v>
      </c>
    </row>
    <row r="15" spans="1:8" x14ac:dyDescent="0.35">
      <c r="A15" s="73"/>
    </row>
    <row r="16" spans="1:8" x14ac:dyDescent="0.35">
      <c r="A16" s="101">
        <v>0.9</v>
      </c>
    </row>
    <row r="17" spans="1:1" x14ac:dyDescent="0.35">
      <c r="A17" s="73"/>
    </row>
    <row r="18" spans="1:1" x14ac:dyDescent="0.35">
      <c r="A18" s="73"/>
    </row>
    <row r="19" spans="1:1" x14ac:dyDescent="0.35">
      <c r="A19" s="73"/>
    </row>
    <row r="20" spans="1:1" x14ac:dyDescent="0.35">
      <c r="A20" s="73"/>
    </row>
    <row r="21" spans="1:1" x14ac:dyDescent="0.35">
      <c r="A21" s="73"/>
    </row>
    <row r="22" spans="1:1" x14ac:dyDescent="0.35">
      <c r="A22" s="73"/>
    </row>
    <row r="23" spans="1:1" x14ac:dyDescent="0.35">
      <c r="A23" s="73"/>
    </row>
    <row r="24" spans="1:1" x14ac:dyDescent="0.35">
      <c r="A24" s="73"/>
    </row>
    <row r="25" spans="1:1" x14ac:dyDescent="0.35">
      <c r="A25" s="73"/>
    </row>
    <row r="26" spans="1:1" x14ac:dyDescent="0.35">
      <c r="A26" s="73"/>
    </row>
    <row r="27" spans="1:1" x14ac:dyDescent="0.35">
      <c r="A27" s="73"/>
    </row>
    <row r="28" spans="1:1" x14ac:dyDescent="0.35">
      <c r="A28" s="73"/>
    </row>
    <row r="29" spans="1:1" x14ac:dyDescent="0.35">
      <c r="A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 0</vt:lpstr>
      <vt:lpstr>Level 1</vt:lpstr>
      <vt:lpstr>Level 2</vt:lpstr>
      <vt:lpstr>Level 3</vt:lpstr>
      <vt:lpstr>Data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2020-11-02T11:40:34Z</dcterms:created>
  <dcterms:modified xsi:type="dcterms:W3CDTF">2020-11-03T02:06:11Z</dcterms:modified>
</cp:coreProperties>
</file>