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pk_motor\public\images\"/>
    </mc:Choice>
  </mc:AlternateContent>
  <xr:revisionPtr revIDLastSave="0" documentId="13_ncr:1_{EF91A405-961B-40AF-8438-E43247B12F7C}" xr6:coauthVersionLast="45" xr6:coauthVersionMax="45" xr10:uidLastSave="{00000000-0000-0000-0000-000000000000}"/>
  <bookViews>
    <workbookView xWindow="-120" yWindow="-120" windowWidth="20730" windowHeight="11310" xr2:uid="{653B088B-95E9-41D5-8549-7FBDC62A0646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9" i="1" l="1"/>
  <c r="F73" i="1"/>
  <c r="I5" i="2"/>
  <c r="I4" i="2"/>
  <c r="I3" i="2"/>
  <c r="I2" i="2"/>
  <c r="K6" i="2" l="1"/>
  <c r="K5" i="2"/>
  <c r="K3" i="2"/>
  <c r="K7" i="2"/>
  <c r="K4" i="2"/>
  <c r="K2" i="2"/>
  <c r="D73" i="1"/>
  <c r="D77" i="1"/>
  <c r="D76" i="1"/>
  <c r="D75" i="1"/>
  <c r="D74" i="1"/>
  <c r="E73" i="1" l="1"/>
  <c r="E76" i="1"/>
  <c r="E77" i="1"/>
  <c r="E74" i="1"/>
  <c r="E75" i="1"/>
  <c r="D78" i="1"/>
  <c r="F74" i="1" l="1"/>
  <c r="F79" i="1"/>
  <c r="F139" i="1"/>
  <c r="F137" i="1"/>
  <c r="F89" i="1"/>
  <c r="F136" i="1"/>
  <c r="F127" i="1"/>
  <c r="F95" i="1"/>
  <c r="F75" i="1"/>
  <c r="F133" i="1"/>
  <c r="F117" i="1"/>
  <c r="F101" i="1"/>
  <c r="F85" i="1"/>
  <c r="F132" i="1"/>
  <c r="F116" i="1"/>
  <c r="F100" i="1"/>
  <c r="F84" i="1"/>
  <c r="F123" i="1"/>
  <c r="F107" i="1"/>
  <c r="F87" i="1"/>
  <c r="F105" i="1"/>
  <c r="F104" i="1"/>
  <c r="F91" i="1"/>
  <c r="F96" i="1"/>
  <c r="F135" i="1"/>
  <c r="F119" i="1"/>
  <c r="F103" i="1"/>
  <c r="F83" i="1"/>
  <c r="F129" i="1"/>
  <c r="F126" i="1"/>
  <c r="F118" i="1"/>
  <c r="F110" i="1"/>
  <c r="F102" i="1"/>
  <c r="F90" i="1"/>
  <c r="F134" i="1"/>
  <c r="F122" i="1"/>
  <c r="F114" i="1"/>
  <c r="F106" i="1"/>
  <c r="F98" i="1"/>
  <c r="F94" i="1"/>
  <c r="F86" i="1"/>
  <c r="F121" i="1"/>
  <c r="F120" i="1"/>
  <c r="F88" i="1"/>
  <c r="F111" i="1"/>
  <c r="F128" i="1"/>
  <c r="F113" i="1"/>
  <c r="F97" i="1"/>
  <c r="F130" i="1"/>
  <c r="F112" i="1"/>
  <c r="F78" i="1"/>
  <c r="F76" i="1"/>
  <c r="F141" i="1"/>
  <c r="F125" i="1"/>
  <c r="F109" i="1"/>
  <c r="F93" i="1"/>
  <c r="F140" i="1"/>
  <c r="F124" i="1"/>
  <c r="F108" i="1"/>
  <c r="F92" i="1"/>
  <c r="F131" i="1"/>
  <c r="F115" i="1"/>
  <c r="F99" i="1"/>
  <c r="F138" i="1"/>
  <c r="F80" i="1"/>
  <c r="F81" i="1"/>
  <c r="F82" i="1"/>
  <c r="F77" i="1"/>
  <c r="H134" i="1" l="1"/>
  <c r="H81" i="1"/>
  <c r="H109" i="1"/>
  <c r="H108" i="1"/>
  <c r="H113" i="1"/>
  <c r="H98" i="1"/>
  <c r="H103" i="1"/>
  <c r="H91" i="1"/>
  <c r="H107" i="1"/>
  <c r="H116" i="1"/>
  <c r="H117" i="1"/>
  <c r="H95" i="1"/>
  <c r="H137" i="1"/>
  <c r="H73" i="1"/>
  <c r="H115" i="1"/>
  <c r="H124" i="1"/>
  <c r="H125" i="1"/>
  <c r="H112" i="1"/>
  <c r="H128" i="1"/>
  <c r="H121" i="1"/>
  <c r="H106" i="1"/>
  <c r="H90" i="1"/>
  <c r="H126" i="1"/>
  <c r="H119" i="1"/>
  <c r="H104" i="1"/>
  <c r="H123" i="1"/>
  <c r="H132" i="1"/>
  <c r="H133" i="1"/>
  <c r="H127" i="1"/>
  <c r="H139" i="1"/>
  <c r="H118" i="1"/>
  <c r="H80" i="1"/>
  <c r="H140" i="1"/>
  <c r="H111" i="1"/>
  <c r="H102" i="1"/>
  <c r="H135" i="1"/>
  <c r="H105" i="1"/>
  <c r="H84" i="1"/>
  <c r="H85" i="1"/>
  <c r="H136" i="1"/>
  <c r="H79" i="1"/>
  <c r="H99" i="1"/>
  <c r="H78" i="1"/>
  <c r="H120" i="1"/>
  <c r="H77" i="1"/>
  <c r="H131" i="1"/>
  <c r="H141" i="1"/>
  <c r="H130" i="1"/>
  <c r="H86" i="1"/>
  <c r="H114" i="1"/>
  <c r="H129" i="1"/>
  <c r="H82" i="1"/>
  <c r="H138" i="1"/>
  <c r="H92" i="1"/>
  <c r="H93" i="1"/>
  <c r="H76" i="1"/>
  <c r="H97" i="1"/>
  <c r="H88" i="1"/>
  <c r="H94" i="1"/>
  <c r="H122" i="1"/>
  <c r="H110" i="1"/>
  <c r="H83" i="1"/>
  <c r="H96" i="1"/>
  <c r="H87" i="1"/>
  <c r="H100" i="1"/>
  <c r="H101" i="1"/>
  <c r="H75" i="1"/>
  <c r="H89" i="1"/>
  <c r="H74" i="1"/>
  <c r="J99" i="1" l="1"/>
  <c r="J91" i="1"/>
  <c r="J83" i="1"/>
  <c r="J97" i="1"/>
  <c r="J89" i="1"/>
  <c r="J77" i="1"/>
  <c r="J95" i="1"/>
  <c r="J87" i="1"/>
  <c r="J93" i="1"/>
  <c r="J85" i="1"/>
</calcChain>
</file>

<file path=xl/sharedStrings.xml><?xml version="1.0" encoding="utf-8"?>
<sst xmlns="http://schemas.openxmlformats.org/spreadsheetml/2006/main" count="158" uniqueCount="155">
  <si>
    <t>NAMA</t>
  </si>
  <si>
    <t>HARGA</t>
  </si>
  <si>
    <t>KAPASITAS MESIN</t>
  </si>
  <si>
    <t>BERAT</t>
  </si>
  <si>
    <t>KAPASITAS TENGKI</t>
  </si>
  <si>
    <t>KAPASITAS BAGASI</t>
  </si>
  <si>
    <t>N_HARGA</t>
  </si>
  <si>
    <t>N_KAPASITAS MESIN</t>
  </si>
  <si>
    <t>N_BERAT</t>
  </si>
  <si>
    <t>N_KAPASITAS TENGKI</t>
  </si>
  <si>
    <t>N_KAPASITAS BAGASI</t>
  </si>
  <si>
    <t>A-1</t>
  </si>
  <si>
    <t>A-2</t>
  </si>
  <si>
    <t>A-3</t>
  </si>
  <si>
    <t>A-4</t>
  </si>
  <si>
    <t>A-5</t>
  </si>
  <si>
    <t>A-6</t>
  </si>
  <si>
    <t>A-7</t>
  </si>
  <si>
    <t>A-8</t>
  </si>
  <si>
    <t>A-9</t>
  </si>
  <si>
    <t>A-10</t>
  </si>
  <si>
    <t>A-11</t>
  </si>
  <si>
    <t>A-12</t>
  </si>
  <si>
    <t>A-13</t>
  </si>
  <si>
    <t>A-14</t>
  </si>
  <si>
    <t>A-15</t>
  </si>
  <si>
    <t>A-16</t>
  </si>
  <si>
    <t>A-17</t>
  </si>
  <si>
    <t>A-18</t>
  </si>
  <si>
    <t>A-19</t>
  </si>
  <si>
    <t>A-20</t>
  </si>
  <si>
    <t>A-21</t>
  </si>
  <si>
    <t>A-22</t>
  </si>
  <si>
    <t>A-23</t>
  </si>
  <si>
    <t>A-24</t>
  </si>
  <si>
    <t>A-25</t>
  </si>
  <si>
    <t>A-26</t>
  </si>
  <si>
    <t>A-27</t>
  </si>
  <si>
    <t>A-28</t>
  </si>
  <si>
    <t>A-29</t>
  </si>
  <si>
    <t>A-30</t>
  </si>
  <si>
    <t>A-31</t>
  </si>
  <si>
    <t>A-32</t>
  </si>
  <si>
    <t>A-33</t>
  </si>
  <si>
    <t>A-34</t>
  </si>
  <si>
    <t>A-35</t>
  </si>
  <si>
    <t>A-36</t>
  </si>
  <si>
    <t>A-37</t>
  </si>
  <si>
    <t>A-38</t>
  </si>
  <si>
    <t>A-39</t>
  </si>
  <si>
    <t>A-40</t>
  </si>
  <si>
    <t>A-41</t>
  </si>
  <si>
    <t>A-42</t>
  </si>
  <si>
    <t>A-43</t>
  </si>
  <si>
    <t>A-44</t>
  </si>
  <si>
    <t>A-45</t>
  </si>
  <si>
    <t>A-46</t>
  </si>
  <si>
    <t>A-47</t>
  </si>
  <si>
    <t>A-48</t>
  </si>
  <si>
    <t>A-49</t>
  </si>
  <si>
    <t>A-50</t>
  </si>
  <si>
    <t>A-51</t>
  </si>
  <si>
    <t>A-52</t>
  </si>
  <si>
    <t>A-53</t>
  </si>
  <si>
    <t>A-54</t>
  </si>
  <si>
    <t>A-55</t>
  </si>
  <si>
    <t>A-56</t>
  </si>
  <si>
    <t>A-57</t>
  </si>
  <si>
    <t>A-58</t>
  </si>
  <si>
    <t>A-59</t>
  </si>
  <si>
    <t>A-60</t>
  </si>
  <si>
    <t>A-61</t>
  </si>
  <si>
    <t>A-62</t>
  </si>
  <si>
    <t>A-63</t>
  </si>
  <si>
    <t>A-64</t>
  </si>
  <si>
    <t>A-65</t>
  </si>
  <si>
    <t>A-66</t>
  </si>
  <si>
    <t>A-67</t>
  </si>
  <si>
    <t>A-68</t>
  </si>
  <si>
    <t>A-69</t>
  </si>
  <si>
    <t>BOBOT</t>
  </si>
  <si>
    <t>NORMALISASI BOBOT KRITERIA</t>
  </si>
  <si>
    <t>VEKTOR S</t>
  </si>
  <si>
    <t>COST &amp; BENEFIT</t>
  </si>
  <si>
    <t>VEKTOR V</t>
  </si>
  <si>
    <t>HASIL REKOMENDASI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</si>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</sst>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_-* #,##0.00_-;\-* #,##0.00_-;_-* &quot;-&quot;??_-;_-@_-"/>
    <numFmt numFmtId="166" formatCode="&quot;Rp&quot;#,##0"/>
    <numFmt numFmtId="168" formatCode="\R\p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">
    <xf numFmtId="0" fontId="0" fillId="0" borderId="0" xfId="0"/>
    <xf numFmtId="0" fontId="2" fillId="2" borderId="0" xfId="0" applyFont="1" applyFill="1" applyAlignment="1">
      <alignment horizontal="right"/>
    </xf>
    <xf numFmtId="0" fontId="2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0" fontId="2" fillId="0" borderId="0" xfId="0" applyFont="1" applyAlignment="1">
      <alignment horizontal="right"/>
    </xf>
    <xf numFmtId="166" fontId="2" fillId="0" borderId="1" xfId="0" applyNumberFormat="1" applyFont="1" applyBorder="1" applyAlignment="1">
      <alignment horizontal="right" vertical="center"/>
    </xf>
    <xf numFmtId="1" fontId="2" fillId="0" borderId="1" xfId="0" applyNumberFormat="1" applyFont="1" applyBorder="1" applyAlignment="1">
      <alignment horizontal="right" vertical="center"/>
    </xf>
    <xf numFmtId="165" fontId="2" fillId="0" borderId="1" xfId="1" applyNumberFormat="1" applyFont="1" applyBorder="1" applyAlignment="1">
      <alignment horizontal="right" vertical="center"/>
    </xf>
    <xf numFmtId="1" fontId="2" fillId="0" borderId="1" xfId="0" applyNumberFormat="1" applyFont="1" applyBorder="1" applyAlignment="1">
      <alignment horizontal="right"/>
    </xf>
    <xf numFmtId="165" fontId="2" fillId="0" borderId="1" xfId="1" applyNumberFormat="1" applyFont="1" applyFill="1" applyBorder="1" applyAlignment="1">
      <alignment horizontal="right" vertical="center"/>
    </xf>
    <xf numFmtId="1" fontId="2" fillId="0" borderId="3" xfId="0" applyNumberFormat="1" applyFont="1" applyBorder="1" applyAlignment="1">
      <alignment horizontal="right" vertical="center"/>
    </xf>
    <xf numFmtId="165" fontId="2" fillId="0" borderId="3" xfId="1" applyNumberFormat="1" applyFont="1" applyBorder="1" applyAlignment="1">
      <alignment horizontal="right" vertical="center"/>
    </xf>
    <xf numFmtId="166" fontId="2" fillId="0" borderId="4" xfId="0" applyNumberFormat="1" applyFont="1" applyBorder="1" applyAlignment="1">
      <alignment horizontal="right" vertical="center"/>
    </xf>
    <xf numFmtId="166" fontId="2" fillId="0" borderId="4" xfId="0" applyNumberFormat="1" applyFont="1" applyBorder="1" applyAlignment="1">
      <alignment horizontal="right"/>
    </xf>
    <xf numFmtId="165" fontId="2" fillId="0" borderId="1" xfId="1" applyNumberFormat="1" applyFont="1" applyBorder="1" applyAlignment="1">
      <alignment horizontal="right"/>
    </xf>
    <xf numFmtId="166" fontId="2" fillId="0" borderId="1" xfId="0" applyNumberFormat="1" applyFont="1" applyBorder="1" applyAlignment="1">
      <alignment horizontal="right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3" borderId="1" xfId="0" applyFill="1" applyBorder="1"/>
    <xf numFmtId="0" fontId="0" fillId="3" borderId="4" xfId="0" applyFill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8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A215D-40F4-458F-AB93-3C4013249C35}">
  <dimension ref="A1:M329"/>
  <sheetViews>
    <sheetView tabSelected="1" topLeftCell="BE56" zoomScale="70" zoomScaleNormal="70" workbookViewId="0">
      <selection activeCell="BP68" sqref="BP68"/>
    </sheetView>
  </sheetViews>
  <sheetFormatPr defaultRowHeight="15" x14ac:dyDescent="0.25"/>
  <cols>
    <col min="1" max="1" width="6.85546875" bestFit="1" customWidth="1"/>
    <col min="2" max="2" width="20.5703125" customWidth="1"/>
    <col min="3" max="3" width="17.7109375" bestFit="1" customWidth="1"/>
    <col min="4" max="4" width="28.7109375" bestFit="1" customWidth="1"/>
    <col min="5" max="6" width="18.5703125" bestFit="1" customWidth="1"/>
    <col min="7" max="7" width="10.28515625" bestFit="1" customWidth="1"/>
    <col min="8" max="8" width="20.28515625" bestFit="1" customWidth="1"/>
    <col min="9" max="9" width="9.7109375" bestFit="1" customWidth="1"/>
    <col min="10" max="10" width="22.85546875" bestFit="1" customWidth="1"/>
    <col min="11" max="11" width="21.140625" bestFit="1" customWidth="1"/>
  </cols>
  <sheetData>
    <row r="1" spans="1:13" ht="15.7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3" ht="18.75" x14ac:dyDescent="0.25">
      <c r="A2" s="5" t="s">
        <v>11</v>
      </c>
      <c r="B2" s="6">
        <v>15900000</v>
      </c>
      <c r="C2" s="7">
        <v>115</v>
      </c>
      <c r="D2" s="7">
        <v>93</v>
      </c>
      <c r="E2" s="8">
        <v>3.6</v>
      </c>
      <c r="F2" s="9">
        <v>4</v>
      </c>
      <c r="G2" s="24">
        <v>1</v>
      </c>
      <c r="H2" s="24">
        <v>2</v>
      </c>
      <c r="I2" s="24">
        <v>1</v>
      </c>
      <c r="J2" s="24">
        <v>2</v>
      </c>
      <c r="K2" s="24">
        <v>1</v>
      </c>
      <c r="L2" s="24">
        <v>1</v>
      </c>
      <c r="M2" s="24">
        <v>1</v>
      </c>
    </row>
    <row r="3" spans="1:13" ht="18.75" x14ac:dyDescent="0.25">
      <c r="A3" s="5" t="s">
        <v>12</v>
      </c>
      <c r="B3" s="6">
        <v>15950000</v>
      </c>
      <c r="C3" s="7">
        <v>115</v>
      </c>
      <c r="D3" s="7">
        <v>93</v>
      </c>
      <c r="E3" s="8">
        <v>3.6</v>
      </c>
      <c r="F3" s="7">
        <v>4</v>
      </c>
      <c r="G3" s="24">
        <v>2</v>
      </c>
      <c r="H3" s="24">
        <v>2</v>
      </c>
      <c r="I3" s="24">
        <v>2</v>
      </c>
      <c r="J3" s="24">
        <v>2</v>
      </c>
      <c r="K3" s="24">
        <v>1</v>
      </c>
      <c r="L3" s="24">
        <v>1</v>
      </c>
      <c r="M3" s="24">
        <v>1</v>
      </c>
    </row>
    <row r="4" spans="1:13" ht="18.75" x14ac:dyDescent="0.25">
      <c r="A4" s="5" t="s">
        <v>13</v>
      </c>
      <c r="B4" s="6">
        <v>16350000</v>
      </c>
      <c r="C4" s="7">
        <v>115</v>
      </c>
      <c r="D4" s="7">
        <v>93</v>
      </c>
      <c r="E4" s="8">
        <v>3.6</v>
      </c>
      <c r="F4" s="7">
        <v>4</v>
      </c>
      <c r="G4" s="24">
        <v>2</v>
      </c>
      <c r="H4" s="24">
        <v>3</v>
      </c>
      <c r="I4" s="24">
        <v>2</v>
      </c>
      <c r="J4" s="24">
        <v>2</v>
      </c>
      <c r="K4" s="24">
        <v>3</v>
      </c>
      <c r="L4" s="24">
        <v>1</v>
      </c>
      <c r="M4" s="24">
        <v>1</v>
      </c>
    </row>
    <row r="5" spans="1:13" ht="18.75" x14ac:dyDescent="0.25">
      <c r="A5" s="5" t="s">
        <v>14</v>
      </c>
      <c r="B5" s="6">
        <v>16600000</v>
      </c>
      <c r="C5" s="7">
        <v>115</v>
      </c>
      <c r="D5" s="7">
        <v>93</v>
      </c>
      <c r="E5" s="8">
        <v>3.6</v>
      </c>
      <c r="F5" s="9">
        <v>4</v>
      </c>
      <c r="G5" s="24">
        <v>2</v>
      </c>
      <c r="H5" s="24">
        <v>2</v>
      </c>
      <c r="I5" s="24">
        <v>2</v>
      </c>
      <c r="J5" s="24">
        <v>2</v>
      </c>
      <c r="K5" s="24">
        <v>3</v>
      </c>
      <c r="L5" s="24">
        <v>1</v>
      </c>
      <c r="M5" s="24">
        <v>1</v>
      </c>
    </row>
    <row r="6" spans="1:13" ht="18.75" x14ac:dyDescent="0.25">
      <c r="A6" s="5" t="s">
        <v>15</v>
      </c>
      <c r="B6" s="6">
        <v>16650000</v>
      </c>
      <c r="C6" s="7">
        <v>115</v>
      </c>
      <c r="D6" s="7">
        <v>93</v>
      </c>
      <c r="E6" s="8">
        <v>3.6</v>
      </c>
      <c r="F6" s="7">
        <v>4</v>
      </c>
      <c r="G6" s="24">
        <v>2</v>
      </c>
      <c r="H6" s="24">
        <v>2</v>
      </c>
      <c r="I6" s="24">
        <v>2</v>
      </c>
      <c r="J6" s="24">
        <v>2</v>
      </c>
      <c r="K6" s="24">
        <v>3</v>
      </c>
      <c r="L6" s="24">
        <v>1</v>
      </c>
      <c r="M6" s="24">
        <v>1</v>
      </c>
    </row>
    <row r="7" spans="1:13" ht="18.75" x14ac:dyDescent="0.25">
      <c r="A7" s="5" t="s">
        <v>16</v>
      </c>
      <c r="B7" s="6">
        <v>59480000</v>
      </c>
      <c r="C7" s="7">
        <v>125</v>
      </c>
      <c r="D7" s="7">
        <v>107</v>
      </c>
      <c r="E7" s="8">
        <v>3.7</v>
      </c>
      <c r="F7" s="7">
        <v>0</v>
      </c>
      <c r="G7" s="24">
        <v>2</v>
      </c>
      <c r="H7" s="24">
        <v>2</v>
      </c>
      <c r="I7" s="24">
        <v>2</v>
      </c>
      <c r="J7" s="24">
        <v>2</v>
      </c>
      <c r="K7" s="24">
        <v>1</v>
      </c>
      <c r="L7" s="24">
        <v>1</v>
      </c>
      <c r="M7" s="24">
        <v>1</v>
      </c>
    </row>
    <row r="8" spans="1:13" ht="18.75" x14ac:dyDescent="0.25">
      <c r="A8" s="5" t="s">
        <v>17</v>
      </c>
      <c r="B8" s="6">
        <v>15600000</v>
      </c>
      <c r="C8" s="7">
        <v>115</v>
      </c>
      <c r="D8" s="7">
        <v>93</v>
      </c>
      <c r="E8" s="8">
        <v>3.7</v>
      </c>
      <c r="F8" s="7">
        <v>8</v>
      </c>
      <c r="G8" s="24">
        <v>2</v>
      </c>
      <c r="H8" s="24">
        <v>1</v>
      </c>
      <c r="I8" s="24">
        <v>2</v>
      </c>
      <c r="J8" s="24">
        <v>2</v>
      </c>
      <c r="K8" s="24">
        <v>2</v>
      </c>
      <c r="L8" s="24">
        <v>1</v>
      </c>
      <c r="M8" s="24">
        <v>1</v>
      </c>
    </row>
    <row r="9" spans="1:13" ht="18.75" x14ac:dyDescent="0.25">
      <c r="A9" s="5" t="s">
        <v>18</v>
      </c>
      <c r="B9" s="6">
        <v>16400000</v>
      </c>
      <c r="C9" s="7">
        <v>115</v>
      </c>
      <c r="D9" s="7">
        <v>93</v>
      </c>
      <c r="E9" s="8">
        <v>3.7</v>
      </c>
      <c r="F9" s="7">
        <v>8</v>
      </c>
      <c r="G9" s="24">
        <v>2</v>
      </c>
      <c r="H9" s="24">
        <v>1</v>
      </c>
      <c r="I9" s="24">
        <v>2</v>
      </c>
      <c r="J9" s="24">
        <v>2</v>
      </c>
      <c r="K9" s="24">
        <v>2</v>
      </c>
      <c r="L9" s="24">
        <v>1</v>
      </c>
      <c r="M9" s="24">
        <v>1</v>
      </c>
    </row>
    <row r="10" spans="1:13" ht="18.75" x14ac:dyDescent="0.25">
      <c r="A10" s="5" t="s">
        <v>19</v>
      </c>
      <c r="B10" s="6">
        <v>18140000</v>
      </c>
      <c r="C10" s="7">
        <v>110</v>
      </c>
      <c r="D10" s="7">
        <v>96</v>
      </c>
      <c r="E10" s="8">
        <v>3.7</v>
      </c>
      <c r="F10" s="7">
        <v>13</v>
      </c>
      <c r="G10" s="24">
        <v>2</v>
      </c>
      <c r="H10" s="24">
        <v>2</v>
      </c>
      <c r="I10" s="24">
        <v>2</v>
      </c>
      <c r="J10" s="24">
        <v>2</v>
      </c>
      <c r="K10" s="24">
        <v>1</v>
      </c>
      <c r="L10" s="24">
        <v>1</v>
      </c>
      <c r="M10" s="24">
        <v>1</v>
      </c>
    </row>
    <row r="11" spans="1:13" ht="18.75" x14ac:dyDescent="0.25">
      <c r="A11" s="5" t="s">
        <v>20</v>
      </c>
      <c r="B11" s="6">
        <v>18930000</v>
      </c>
      <c r="C11" s="7">
        <v>110</v>
      </c>
      <c r="D11" s="7">
        <v>96</v>
      </c>
      <c r="E11" s="8">
        <v>3.7</v>
      </c>
      <c r="F11" s="7">
        <v>13</v>
      </c>
      <c r="G11" s="24">
        <v>3</v>
      </c>
      <c r="H11" s="24">
        <v>3</v>
      </c>
      <c r="I11" s="24">
        <v>3</v>
      </c>
      <c r="J11" s="24">
        <v>2</v>
      </c>
      <c r="K11" s="24">
        <v>3</v>
      </c>
      <c r="L11" s="24">
        <v>1</v>
      </c>
      <c r="M11" s="24">
        <v>1</v>
      </c>
    </row>
    <row r="12" spans="1:13" ht="18.75" x14ac:dyDescent="0.25">
      <c r="A12" s="5" t="s">
        <v>21</v>
      </c>
      <c r="B12" s="6">
        <v>25250000</v>
      </c>
      <c r="C12" s="7">
        <v>150</v>
      </c>
      <c r="D12" s="7">
        <v>109</v>
      </c>
      <c r="E12" s="8">
        <v>4</v>
      </c>
      <c r="F12" s="7">
        <v>0</v>
      </c>
      <c r="G12" s="24">
        <v>3</v>
      </c>
      <c r="H12" s="24">
        <v>3</v>
      </c>
      <c r="I12" s="24">
        <v>3</v>
      </c>
      <c r="J12" s="24">
        <v>2</v>
      </c>
      <c r="K12" s="24">
        <v>3</v>
      </c>
      <c r="L12" s="24">
        <v>1</v>
      </c>
      <c r="M12" s="24">
        <v>1</v>
      </c>
    </row>
    <row r="13" spans="1:13" ht="18.75" x14ac:dyDescent="0.25">
      <c r="A13" s="5" t="s">
        <v>22</v>
      </c>
      <c r="B13" s="6">
        <v>23640000</v>
      </c>
      <c r="C13" s="7">
        <v>150</v>
      </c>
      <c r="D13" s="7">
        <v>114</v>
      </c>
      <c r="E13" s="8">
        <v>4</v>
      </c>
      <c r="F13" s="7">
        <v>0</v>
      </c>
      <c r="G13" s="24">
        <v>3</v>
      </c>
      <c r="H13" s="24">
        <v>3</v>
      </c>
      <c r="I13" s="24">
        <v>2</v>
      </c>
      <c r="J13" s="24">
        <v>2</v>
      </c>
      <c r="K13" s="24">
        <v>3</v>
      </c>
      <c r="L13" s="24">
        <v>1</v>
      </c>
      <c r="M13" s="24">
        <v>1</v>
      </c>
    </row>
    <row r="14" spans="1:13" ht="18.75" x14ac:dyDescent="0.25">
      <c r="A14" s="5" t="s">
        <v>23</v>
      </c>
      <c r="B14" s="6">
        <v>15140000</v>
      </c>
      <c r="C14" s="7">
        <v>110</v>
      </c>
      <c r="D14" s="7">
        <v>98</v>
      </c>
      <c r="E14" s="8">
        <v>4</v>
      </c>
      <c r="F14" s="7">
        <v>7</v>
      </c>
      <c r="G14" s="24">
        <v>1</v>
      </c>
      <c r="H14" s="24">
        <v>1</v>
      </c>
      <c r="I14" s="24">
        <v>1</v>
      </c>
      <c r="J14" s="24">
        <v>1</v>
      </c>
      <c r="K14" s="24">
        <v>2</v>
      </c>
      <c r="L14" s="24">
        <v>2</v>
      </c>
      <c r="M14" s="24">
        <v>1</v>
      </c>
    </row>
    <row r="15" spans="1:13" ht="18.75" x14ac:dyDescent="0.25">
      <c r="A15" s="5" t="s">
        <v>24</v>
      </c>
      <c r="B15" s="6">
        <v>16900000</v>
      </c>
      <c r="C15" s="7">
        <v>110</v>
      </c>
      <c r="D15" s="7">
        <v>98</v>
      </c>
      <c r="E15" s="8">
        <v>4</v>
      </c>
      <c r="F15" s="7">
        <v>7</v>
      </c>
      <c r="G15" s="24">
        <v>1</v>
      </c>
      <c r="H15" s="24">
        <v>1</v>
      </c>
      <c r="I15" s="24">
        <v>1</v>
      </c>
      <c r="J15" s="24">
        <v>2</v>
      </c>
      <c r="K15" s="24">
        <v>2</v>
      </c>
      <c r="L15" s="24">
        <v>2</v>
      </c>
      <c r="M15" s="24">
        <v>1</v>
      </c>
    </row>
    <row r="16" spans="1:13" ht="18.75" x14ac:dyDescent="0.25">
      <c r="A16" s="5" t="s">
        <v>25</v>
      </c>
      <c r="B16" s="6">
        <v>18690000</v>
      </c>
      <c r="C16" s="7">
        <v>125</v>
      </c>
      <c r="D16" s="7">
        <v>103</v>
      </c>
      <c r="E16" s="8">
        <v>4</v>
      </c>
      <c r="F16" s="7">
        <v>7</v>
      </c>
      <c r="G16" s="24">
        <v>1</v>
      </c>
      <c r="H16" s="24">
        <v>1</v>
      </c>
      <c r="I16" s="24">
        <v>1</v>
      </c>
      <c r="J16" s="24">
        <v>2</v>
      </c>
      <c r="K16" s="24">
        <v>2</v>
      </c>
      <c r="L16" s="24">
        <v>2</v>
      </c>
      <c r="M16" s="24">
        <v>1</v>
      </c>
    </row>
    <row r="17" spans="1:13" ht="18.75" x14ac:dyDescent="0.25">
      <c r="A17" s="5" t="s">
        <v>26</v>
      </c>
      <c r="B17" s="6">
        <v>19680000</v>
      </c>
      <c r="C17" s="7">
        <v>125</v>
      </c>
      <c r="D17" s="7">
        <v>106</v>
      </c>
      <c r="E17" s="8">
        <v>4</v>
      </c>
      <c r="F17" s="7">
        <v>7</v>
      </c>
      <c r="G17" s="24">
        <v>1</v>
      </c>
      <c r="H17" s="24">
        <v>1</v>
      </c>
      <c r="I17" s="24">
        <v>1</v>
      </c>
      <c r="J17" s="24">
        <v>2</v>
      </c>
      <c r="K17" s="24">
        <v>2</v>
      </c>
      <c r="L17" s="24">
        <v>2</v>
      </c>
      <c r="M17" s="24">
        <v>1</v>
      </c>
    </row>
    <row r="18" spans="1:13" ht="18.75" x14ac:dyDescent="0.25">
      <c r="A18" s="5" t="s">
        <v>27</v>
      </c>
      <c r="B18" s="6">
        <v>17190000</v>
      </c>
      <c r="C18" s="7">
        <v>115</v>
      </c>
      <c r="D18" s="7">
        <v>96</v>
      </c>
      <c r="E18" s="8">
        <v>4</v>
      </c>
      <c r="F18" s="7">
        <v>9.1999999999999993</v>
      </c>
      <c r="G18" s="24">
        <v>2</v>
      </c>
      <c r="H18" s="24">
        <v>2</v>
      </c>
      <c r="I18" s="24">
        <v>2</v>
      </c>
      <c r="J18" s="24">
        <v>2</v>
      </c>
      <c r="K18" s="24">
        <v>3</v>
      </c>
      <c r="L18" s="24">
        <v>2</v>
      </c>
      <c r="M18" s="24">
        <v>1</v>
      </c>
    </row>
    <row r="19" spans="1:13" ht="18.75" x14ac:dyDescent="0.25">
      <c r="A19" s="5" t="s">
        <v>28</v>
      </c>
      <c r="B19" s="6">
        <v>20360000</v>
      </c>
      <c r="C19" s="7">
        <v>110</v>
      </c>
      <c r="D19" s="7">
        <v>99</v>
      </c>
      <c r="E19" s="10">
        <v>4</v>
      </c>
      <c r="F19" s="7">
        <v>15.4</v>
      </c>
      <c r="G19" s="24">
        <v>2</v>
      </c>
      <c r="H19" s="24">
        <v>2</v>
      </c>
      <c r="I19" s="24">
        <v>2</v>
      </c>
      <c r="J19" s="24">
        <v>2</v>
      </c>
      <c r="K19" s="24">
        <v>3</v>
      </c>
      <c r="L19" s="24">
        <v>2</v>
      </c>
      <c r="M19" s="24">
        <v>1</v>
      </c>
    </row>
    <row r="20" spans="1:13" ht="18.75" x14ac:dyDescent="0.25">
      <c r="A20" s="5" t="s">
        <v>29</v>
      </c>
      <c r="B20" s="6">
        <v>18380000</v>
      </c>
      <c r="C20" s="7">
        <v>115</v>
      </c>
      <c r="D20" s="7">
        <v>102</v>
      </c>
      <c r="E20" s="8">
        <v>4.0999999999999996</v>
      </c>
      <c r="F20" s="7">
        <v>4</v>
      </c>
      <c r="G20" s="24">
        <v>2</v>
      </c>
      <c r="H20" s="24">
        <v>2</v>
      </c>
      <c r="I20" s="24">
        <v>2</v>
      </c>
      <c r="J20" s="24">
        <v>2</v>
      </c>
      <c r="K20" s="24">
        <v>3</v>
      </c>
      <c r="L20" s="24">
        <v>2</v>
      </c>
      <c r="M20" s="24">
        <v>1</v>
      </c>
    </row>
    <row r="21" spans="1:13" ht="18.75" x14ac:dyDescent="0.25">
      <c r="A21" s="5" t="s">
        <v>30</v>
      </c>
      <c r="B21" s="6">
        <v>24565000</v>
      </c>
      <c r="C21" s="7">
        <v>150</v>
      </c>
      <c r="D21" s="7">
        <v>116</v>
      </c>
      <c r="E21" s="8">
        <v>4.2</v>
      </c>
      <c r="F21" s="7">
        <v>0</v>
      </c>
      <c r="G21" s="24">
        <v>3</v>
      </c>
      <c r="H21" s="24">
        <v>2</v>
      </c>
      <c r="I21" s="24">
        <v>3</v>
      </c>
      <c r="J21" s="24">
        <v>2</v>
      </c>
      <c r="K21" s="24">
        <v>3</v>
      </c>
      <c r="L21" s="24">
        <v>2</v>
      </c>
      <c r="M21" s="24">
        <v>1</v>
      </c>
    </row>
    <row r="22" spans="1:13" ht="18.75" x14ac:dyDescent="0.25">
      <c r="A22" s="5" t="s">
        <v>31</v>
      </c>
      <c r="B22" s="6">
        <v>19045000</v>
      </c>
      <c r="C22" s="7">
        <v>125</v>
      </c>
      <c r="D22" s="7">
        <v>98</v>
      </c>
      <c r="E22" s="8">
        <v>4.2</v>
      </c>
      <c r="F22" s="7">
        <v>8.6999999999999993</v>
      </c>
      <c r="G22" s="24">
        <v>3</v>
      </c>
      <c r="H22" s="24">
        <v>2</v>
      </c>
      <c r="I22" s="24">
        <v>3</v>
      </c>
      <c r="J22" s="24">
        <v>2</v>
      </c>
      <c r="K22" s="24">
        <v>3</v>
      </c>
      <c r="L22" s="24">
        <v>2</v>
      </c>
      <c r="M22" s="24">
        <v>1</v>
      </c>
    </row>
    <row r="23" spans="1:13" ht="18.75" x14ac:dyDescent="0.25">
      <c r="A23" s="5" t="s">
        <v>32</v>
      </c>
      <c r="B23" s="6">
        <v>19240000</v>
      </c>
      <c r="C23" s="7">
        <v>125</v>
      </c>
      <c r="D23" s="7">
        <v>98</v>
      </c>
      <c r="E23" s="8">
        <v>4.2</v>
      </c>
      <c r="F23" s="7">
        <v>8.6999999999999993</v>
      </c>
      <c r="G23" s="24">
        <v>1</v>
      </c>
      <c r="H23" s="24">
        <v>1</v>
      </c>
      <c r="I23" s="24">
        <v>1</v>
      </c>
      <c r="J23" s="24">
        <v>1</v>
      </c>
      <c r="K23" s="24">
        <v>2</v>
      </c>
      <c r="L23" s="24">
        <v>2</v>
      </c>
      <c r="M23" s="24">
        <v>1</v>
      </c>
    </row>
    <row r="24" spans="1:13" ht="18.75" x14ac:dyDescent="0.25">
      <c r="A24" s="5" t="s">
        <v>33</v>
      </c>
      <c r="B24" s="6">
        <v>20275000</v>
      </c>
      <c r="C24" s="7">
        <v>125</v>
      </c>
      <c r="D24" s="7">
        <v>98</v>
      </c>
      <c r="E24" s="8">
        <v>4.2</v>
      </c>
      <c r="F24" s="7">
        <v>8.6999999999999993</v>
      </c>
      <c r="G24" s="24">
        <v>1</v>
      </c>
      <c r="H24" s="24">
        <v>1</v>
      </c>
      <c r="I24" s="24">
        <v>1</v>
      </c>
      <c r="J24" s="24">
        <v>1</v>
      </c>
      <c r="K24" s="24">
        <v>2</v>
      </c>
      <c r="L24" s="24">
        <v>2</v>
      </c>
      <c r="M24" s="24">
        <v>1</v>
      </c>
    </row>
    <row r="25" spans="1:13" ht="18.75" x14ac:dyDescent="0.25">
      <c r="A25" s="5" t="s">
        <v>34</v>
      </c>
      <c r="B25" s="6">
        <v>16960000</v>
      </c>
      <c r="C25" s="7">
        <v>125</v>
      </c>
      <c r="D25" s="7">
        <v>94</v>
      </c>
      <c r="E25" s="8">
        <v>4.2</v>
      </c>
      <c r="F25" s="9">
        <v>10.1</v>
      </c>
      <c r="G25" s="24">
        <v>2</v>
      </c>
      <c r="H25" s="24">
        <v>1</v>
      </c>
      <c r="I25" s="24">
        <v>2</v>
      </c>
      <c r="J25" s="24">
        <v>2</v>
      </c>
      <c r="K25" s="24">
        <v>3</v>
      </c>
      <c r="L25" s="24">
        <v>2</v>
      </c>
      <c r="M25" s="24">
        <v>1</v>
      </c>
    </row>
    <row r="26" spans="1:13" ht="18.75" x14ac:dyDescent="0.25">
      <c r="A26" s="5" t="s">
        <v>35</v>
      </c>
      <c r="B26" s="6">
        <v>17430000</v>
      </c>
      <c r="C26" s="7">
        <v>110</v>
      </c>
      <c r="D26" s="7">
        <v>89</v>
      </c>
      <c r="E26" s="8">
        <v>4.2</v>
      </c>
      <c r="F26" s="9">
        <v>12</v>
      </c>
      <c r="G26" s="24">
        <v>1</v>
      </c>
      <c r="H26" s="24">
        <v>1</v>
      </c>
      <c r="I26" s="24">
        <v>1</v>
      </c>
      <c r="J26" s="24">
        <v>2</v>
      </c>
      <c r="K26" s="24">
        <v>2</v>
      </c>
      <c r="L26" s="24">
        <v>2</v>
      </c>
      <c r="M26" s="24">
        <v>1</v>
      </c>
    </row>
    <row r="27" spans="1:13" ht="18.75" x14ac:dyDescent="0.25">
      <c r="A27" s="5" t="s">
        <v>36</v>
      </c>
      <c r="B27" s="6">
        <v>17640000</v>
      </c>
      <c r="C27" s="7">
        <v>110</v>
      </c>
      <c r="D27" s="7">
        <v>89</v>
      </c>
      <c r="E27" s="8">
        <v>4.2</v>
      </c>
      <c r="F27" s="7">
        <v>12</v>
      </c>
      <c r="G27" s="24">
        <v>2</v>
      </c>
      <c r="H27" s="24">
        <v>1</v>
      </c>
      <c r="I27" s="24">
        <v>1</v>
      </c>
      <c r="J27" s="24">
        <v>2</v>
      </c>
      <c r="K27" s="24">
        <v>2</v>
      </c>
      <c r="L27" s="24">
        <v>2</v>
      </c>
      <c r="M27" s="24">
        <v>1</v>
      </c>
    </row>
    <row r="28" spans="1:13" ht="18.75" x14ac:dyDescent="0.25">
      <c r="A28" s="5" t="s">
        <v>37</v>
      </c>
      <c r="B28" s="6">
        <v>17670000</v>
      </c>
      <c r="C28" s="7">
        <v>110</v>
      </c>
      <c r="D28" s="7">
        <v>89</v>
      </c>
      <c r="E28" s="8">
        <v>4.2</v>
      </c>
      <c r="F28" s="7">
        <v>12</v>
      </c>
      <c r="G28" s="24">
        <v>3</v>
      </c>
      <c r="H28" s="24">
        <v>2</v>
      </c>
      <c r="I28" s="24">
        <v>3</v>
      </c>
      <c r="J28" s="24">
        <v>2</v>
      </c>
      <c r="K28" s="24">
        <v>3</v>
      </c>
      <c r="L28" s="24">
        <v>2</v>
      </c>
      <c r="M28" s="24">
        <v>1</v>
      </c>
    </row>
    <row r="29" spans="1:13" ht="18.75" x14ac:dyDescent="0.25">
      <c r="A29" s="5" t="s">
        <v>38</v>
      </c>
      <c r="B29" s="6">
        <v>18090000</v>
      </c>
      <c r="C29" s="7">
        <v>110</v>
      </c>
      <c r="D29" s="7">
        <v>90</v>
      </c>
      <c r="E29" s="8">
        <v>4.2</v>
      </c>
      <c r="F29" s="7">
        <v>12</v>
      </c>
      <c r="G29" s="24">
        <v>3</v>
      </c>
      <c r="H29" s="24">
        <v>2</v>
      </c>
      <c r="I29" s="24">
        <v>3</v>
      </c>
      <c r="J29" s="24">
        <v>2</v>
      </c>
      <c r="K29" s="24">
        <v>3</v>
      </c>
      <c r="L29" s="24">
        <v>2</v>
      </c>
      <c r="M29" s="24">
        <v>1</v>
      </c>
    </row>
    <row r="30" spans="1:13" ht="18.75" x14ac:dyDescent="0.25">
      <c r="A30" s="5" t="s">
        <v>39</v>
      </c>
      <c r="B30" s="6">
        <v>21785000</v>
      </c>
      <c r="C30" s="7">
        <v>125</v>
      </c>
      <c r="D30" s="7">
        <v>112</v>
      </c>
      <c r="E30" s="8">
        <v>4.2</v>
      </c>
      <c r="F30" s="7">
        <v>12.8</v>
      </c>
      <c r="G30" s="24">
        <v>3</v>
      </c>
      <c r="H30" s="24">
        <v>2</v>
      </c>
      <c r="I30" s="24">
        <v>3</v>
      </c>
      <c r="J30" s="24">
        <v>2</v>
      </c>
      <c r="K30" s="24">
        <v>3</v>
      </c>
      <c r="L30" s="24">
        <v>2</v>
      </c>
      <c r="M30" s="24">
        <v>1</v>
      </c>
    </row>
    <row r="31" spans="1:13" ht="18.75" x14ac:dyDescent="0.25">
      <c r="A31" s="5" t="s">
        <v>40</v>
      </c>
      <c r="B31" s="6">
        <v>24750000</v>
      </c>
      <c r="C31" s="7">
        <v>125</v>
      </c>
      <c r="D31" s="7">
        <v>114</v>
      </c>
      <c r="E31" s="8">
        <v>4.2</v>
      </c>
      <c r="F31" s="7">
        <v>12.8</v>
      </c>
      <c r="G31" s="24">
        <v>3</v>
      </c>
      <c r="H31" s="24">
        <v>3</v>
      </c>
      <c r="I31" s="24">
        <v>3</v>
      </c>
      <c r="J31" s="24">
        <v>3</v>
      </c>
      <c r="K31" s="24">
        <v>3</v>
      </c>
      <c r="L31" s="24">
        <v>2</v>
      </c>
      <c r="M31" s="24">
        <v>1</v>
      </c>
    </row>
    <row r="32" spans="1:13" ht="18.75" x14ac:dyDescent="0.25">
      <c r="A32" s="5" t="s">
        <v>41</v>
      </c>
      <c r="B32" s="6">
        <v>18600000</v>
      </c>
      <c r="C32" s="7">
        <v>110</v>
      </c>
      <c r="D32" s="7">
        <v>89</v>
      </c>
      <c r="E32" s="8">
        <v>4.2</v>
      </c>
      <c r="F32" s="7">
        <v>14</v>
      </c>
      <c r="G32" s="24">
        <v>1</v>
      </c>
      <c r="H32" s="24">
        <v>1</v>
      </c>
      <c r="I32" s="24">
        <v>1</v>
      </c>
      <c r="J32" s="24">
        <v>1</v>
      </c>
      <c r="K32" s="24">
        <v>1</v>
      </c>
      <c r="L32" s="24">
        <v>3</v>
      </c>
      <c r="M32" s="24">
        <v>1</v>
      </c>
    </row>
    <row r="33" spans="1:13" ht="18.75" x14ac:dyDescent="0.25">
      <c r="A33" s="5" t="s">
        <v>42</v>
      </c>
      <c r="B33" s="6">
        <v>19030000</v>
      </c>
      <c r="C33" s="7">
        <v>110</v>
      </c>
      <c r="D33" s="7">
        <v>90</v>
      </c>
      <c r="E33" s="8">
        <v>4.2</v>
      </c>
      <c r="F33" s="7">
        <v>14</v>
      </c>
      <c r="G33" s="24">
        <v>1</v>
      </c>
      <c r="H33" s="24">
        <v>1</v>
      </c>
      <c r="I33" s="24">
        <v>1</v>
      </c>
      <c r="J33" s="24">
        <v>1</v>
      </c>
      <c r="K33" s="24">
        <v>1</v>
      </c>
      <c r="L33" s="24">
        <v>3</v>
      </c>
      <c r="M33" s="24">
        <v>1</v>
      </c>
    </row>
    <row r="34" spans="1:13" ht="18.75" x14ac:dyDescent="0.25">
      <c r="A34" s="5" t="s">
        <v>43</v>
      </c>
      <c r="B34" s="6">
        <v>19530000</v>
      </c>
      <c r="C34" s="7">
        <v>125</v>
      </c>
      <c r="D34" s="7">
        <v>100</v>
      </c>
      <c r="E34" s="8">
        <v>4.2</v>
      </c>
      <c r="F34" s="7">
        <v>25</v>
      </c>
      <c r="G34" s="24">
        <v>1</v>
      </c>
      <c r="H34" s="24">
        <v>1</v>
      </c>
      <c r="I34" s="24">
        <v>1</v>
      </c>
      <c r="J34" s="24">
        <v>1</v>
      </c>
      <c r="K34" s="24">
        <v>1</v>
      </c>
      <c r="L34" s="24">
        <v>3</v>
      </c>
      <c r="M34" s="24">
        <v>1</v>
      </c>
    </row>
    <row r="35" spans="1:13" ht="18.75" x14ac:dyDescent="0.25">
      <c r="A35" s="5" t="s">
        <v>44</v>
      </c>
      <c r="B35" s="6">
        <v>21050000</v>
      </c>
      <c r="C35" s="7">
        <v>125</v>
      </c>
      <c r="D35" s="7">
        <v>102</v>
      </c>
      <c r="E35" s="8">
        <v>4.2</v>
      </c>
      <c r="F35" s="7">
        <v>25</v>
      </c>
      <c r="G35" s="24">
        <v>1</v>
      </c>
      <c r="H35" s="24">
        <v>1</v>
      </c>
      <c r="I35" s="24">
        <v>1</v>
      </c>
      <c r="J35" s="24">
        <v>1</v>
      </c>
      <c r="K35" s="24">
        <v>1</v>
      </c>
      <c r="L35" s="24">
        <v>3</v>
      </c>
      <c r="M35" s="24">
        <v>1</v>
      </c>
    </row>
    <row r="36" spans="1:13" ht="18.75" x14ac:dyDescent="0.25">
      <c r="A36" s="5" t="s">
        <v>45</v>
      </c>
      <c r="B36" s="6">
        <v>24240000</v>
      </c>
      <c r="C36" s="7">
        <v>150</v>
      </c>
      <c r="D36" s="7">
        <v>119</v>
      </c>
      <c r="E36" s="8">
        <v>4.5</v>
      </c>
      <c r="F36" s="7">
        <v>0</v>
      </c>
      <c r="G36" s="24">
        <v>1</v>
      </c>
      <c r="H36" s="24">
        <v>1</v>
      </c>
      <c r="I36" s="24">
        <v>1</v>
      </c>
      <c r="J36" s="24">
        <v>1</v>
      </c>
      <c r="K36" s="24">
        <v>1</v>
      </c>
      <c r="L36" s="24">
        <v>3</v>
      </c>
      <c r="M36" s="24">
        <v>1</v>
      </c>
    </row>
    <row r="37" spans="1:13" ht="18.75" x14ac:dyDescent="0.25">
      <c r="A37" s="5" t="s">
        <v>46</v>
      </c>
      <c r="B37" s="6">
        <v>24440000</v>
      </c>
      <c r="C37" s="7">
        <v>150</v>
      </c>
      <c r="D37" s="7">
        <v>119</v>
      </c>
      <c r="E37" s="8">
        <v>4.5</v>
      </c>
      <c r="F37" s="7">
        <v>0</v>
      </c>
      <c r="G37" s="24">
        <v>1</v>
      </c>
      <c r="H37" s="24">
        <v>1</v>
      </c>
      <c r="I37" s="24">
        <v>1</v>
      </c>
      <c r="J37" s="24">
        <v>2</v>
      </c>
      <c r="K37" s="24">
        <v>3</v>
      </c>
      <c r="L37" s="24">
        <v>3</v>
      </c>
      <c r="M37" s="24">
        <v>1</v>
      </c>
    </row>
    <row r="38" spans="1:13" ht="18.75" x14ac:dyDescent="0.25">
      <c r="A38" s="5" t="s">
        <v>47</v>
      </c>
      <c r="B38" s="6">
        <v>25220000</v>
      </c>
      <c r="C38" s="7">
        <v>155</v>
      </c>
      <c r="D38" s="7">
        <v>116</v>
      </c>
      <c r="E38" s="8">
        <v>4.5999999999999996</v>
      </c>
      <c r="F38" s="7">
        <v>25</v>
      </c>
      <c r="G38" s="24">
        <v>1</v>
      </c>
      <c r="H38" s="24">
        <v>1</v>
      </c>
      <c r="I38" s="24">
        <v>1</v>
      </c>
      <c r="J38" s="24">
        <v>2</v>
      </c>
      <c r="K38" s="24">
        <v>3</v>
      </c>
      <c r="L38" s="24">
        <v>3</v>
      </c>
      <c r="M38" s="24">
        <v>1</v>
      </c>
    </row>
    <row r="39" spans="1:13" ht="18.75" x14ac:dyDescent="0.25">
      <c r="A39" s="5" t="s">
        <v>48</v>
      </c>
      <c r="B39" s="6">
        <v>29080000</v>
      </c>
      <c r="C39" s="7">
        <v>155</v>
      </c>
      <c r="D39" s="7">
        <v>118</v>
      </c>
      <c r="E39" s="10">
        <v>4.5999999999999996</v>
      </c>
      <c r="F39" s="7">
        <v>25</v>
      </c>
      <c r="G39" s="24">
        <v>1</v>
      </c>
      <c r="H39" s="24">
        <v>1</v>
      </c>
      <c r="I39" s="24">
        <v>1</v>
      </c>
      <c r="J39" s="24">
        <v>2</v>
      </c>
      <c r="K39" s="24">
        <v>3</v>
      </c>
      <c r="L39" s="24">
        <v>3</v>
      </c>
      <c r="M39" s="24">
        <v>1</v>
      </c>
    </row>
    <row r="40" spans="1:13" ht="18.75" x14ac:dyDescent="0.25">
      <c r="A40" s="5" t="s">
        <v>49</v>
      </c>
      <c r="B40" s="6">
        <v>16500000</v>
      </c>
      <c r="C40" s="11">
        <v>115</v>
      </c>
      <c r="D40" s="11">
        <v>95</v>
      </c>
      <c r="E40" s="12">
        <v>5.2</v>
      </c>
      <c r="F40" s="11">
        <v>20.6</v>
      </c>
      <c r="G40" s="24">
        <v>1</v>
      </c>
      <c r="H40" s="24">
        <v>1</v>
      </c>
      <c r="I40" s="24">
        <v>1</v>
      </c>
      <c r="J40" s="24">
        <v>2</v>
      </c>
      <c r="K40" s="24">
        <v>1</v>
      </c>
      <c r="L40" s="24">
        <v>1</v>
      </c>
      <c r="M40" s="24">
        <v>2</v>
      </c>
    </row>
    <row r="41" spans="1:13" ht="18.75" x14ac:dyDescent="0.25">
      <c r="A41" s="5" t="s">
        <v>50</v>
      </c>
      <c r="B41" s="13">
        <v>16825000</v>
      </c>
      <c r="C41" s="7">
        <v>115</v>
      </c>
      <c r="D41" s="7">
        <v>97</v>
      </c>
      <c r="E41" s="8">
        <v>5.2</v>
      </c>
      <c r="F41" s="7">
        <v>20.6</v>
      </c>
      <c r="G41" s="24">
        <v>1</v>
      </c>
      <c r="H41" s="24">
        <v>1</v>
      </c>
      <c r="I41" s="24">
        <v>2</v>
      </c>
      <c r="J41" s="24">
        <v>2</v>
      </c>
      <c r="K41" s="24">
        <v>1</v>
      </c>
      <c r="L41" s="24">
        <v>1</v>
      </c>
      <c r="M41" s="24">
        <v>2</v>
      </c>
    </row>
    <row r="42" spans="1:13" ht="18.75" x14ac:dyDescent="0.25">
      <c r="A42" s="5" t="s">
        <v>51</v>
      </c>
      <c r="B42" s="13">
        <v>16975000</v>
      </c>
      <c r="C42" s="7">
        <v>115</v>
      </c>
      <c r="D42" s="7">
        <v>97</v>
      </c>
      <c r="E42" s="8">
        <v>5.2</v>
      </c>
      <c r="F42" s="7">
        <v>20.6</v>
      </c>
      <c r="G42" s="24">
        <v>2</v>
      </c>
      <c r="H42" s="24">
        <v>2</v>
      </c>
      <c r="I42" s="24">
        <v>2</v>
      </c>
      <c r="J42" s="24">
        <v>2</v>
      </c>
      <c r="K42" s="24">
        <v>1</v>
      </c>
      <c r="L42" s="24">
        <v>1</v>
      </c>
      <c r="M42" s="24">
        <v>2</v>
      </c>
    </row>
    <row r="43" spans="1:13" ht="18.75" x14ac:dyDescent="0.25">
      <c r="A43" s="5" t="s">
        <v>52</v>
      </c>
      <c r="B43" s="6">
        <v>20940000</v>
      </c>
      <c r="C43" s="7">
        <v>125</v>
      </c>
      <c r="D43" s="7">
        <v>111</v>
      </c>
      <c r="E43" s="8">
        <v>5.5</v>
      </c>
      <c r="F43" s="7">
        <v>18</v>
      </c>
      <c r="G43" s="24">
        <v>1</v>
      </c>
      <c r="H43" s="24">
        <v>1</v>
      </c>
      <c r="I43" s="24">
        <v>2</v>
      </c>
      <c r="J43" s="24">
        <v>2</v>
      </c>
      <c r="K43" s="24">
        <v>1</v>
      </c>
      <c r="L43" s="24">
        <v>2</v>
      </c>
      <c r="M43" s="24">
        <v>2</v>
      </c>
    </row>
    <row r="44" spans="1:13" ht="18.75" x14ac:dyDescent="0.25">
      <c r="A44" s="5" t="s">
        <v>53</v>
      </c>
      <c r="B44" s="6">
        <v>21720000</v>
      </c>
      <c r="C44" s="7">
        <v>125</v>
      </c>
      <c r="D44" s="7">
        <v>111</v>
      </c>
      <c r="E44" s="8">
        <v>5.5</v>
      </c>
      <c r="F44" s="7">
        <v>18</v>
      </c>
      <c r="G44" s="24">
        <v>1</v>
      </c>
      <c r="H44" s="24">
        <v>1</v>
      </c>
      <c r="I44" s="24">
        <v>1</v>
      </c>
      <c r="J44" s="24">
        <v>2</v>
      </c>
      <c r="K44" s="24">
        <v>1</v>
      </c>
      <c r="L44" s="24">
        <v>2</v>
      </c>
      <c r="M44" s="24">
        <v>2</v>
      </c>
    </row>
    <row r="45" spans="1:13" ht="18.75" x14ac:dyDescent="0.25">
      <c r="A45" s="5" t="s">
        <v>54</v>
      </c>
      <c r="B45" s="6">
        <v>24540000</v>
      </c>
      <c r="C45" s="7">
        <v>150</v>
      </c>
      <c r="D45" s="7">
        <v>112</v>
      </c>
      <c r="E45" s="8">
        <v>5.5</v>
      </c>
      <c r="F45" s="7">
        <v>18</v>
      </c>
      <c r="G45" s="24">
        <v>1</v>
      </c>
      <c r="H45" s="24">
        <v>2</v>
      </c>
      <c r="I45" s="24">
        <v>2</v>
      </c>
      <c r="J45" s="24">
        <v>2</v>
      </c>
      <c r="K45" s="24">
        <v>1</v>
      </c>
      <c r="L45" s="24">
        <v>2</v>
      </c>
      <c r="M45" s="24">
        <v>2</v>
      </c>
    </row>
    <row r="46" spans="1:13" ht="18.75" x14ac:dyDescent="0.25">
      <c r="A46" s="5" t="s">
        <v>55</v>
      </c>
      <c r="B46" s="6">
        <v>29080000</v>
      </c>
      <c r="C46" s="7">
        <v>155</v>
      </c>
      <c r="D46" s="7">
        <v>127</v>
      </c>
      <c r="E46" s="8">
        <v>6.6</v>
      </c>
      <c r="F46" s="7">
        <v>24</v>
      </c>
      <c r="G46" s="24">
        <v>2</v>
      </c>
      <c r="H46" s="24">
        <v>2</v>
      </c>
      <c r="I46" s="24">
        <v>2</v>
      </c>
      <c r="J46" s="24">
        <v>2</v>
      </c>
      <c r="K46" s="24">
        <v>1</v>
      </c>
      <c r="L46" s="24">
        <v>2</v>
      </c>
      <c r="M46" s="24">
        <v>2</v>
      </c>
    </row>
    <row r="47" spans="1:13" ht="18.75" x14ac:dyDescent="0.25">
      <c r="A47" s="5" t="s">
        <v>56</v>
      </c>
      <c r="B47" s="6">
        <v>32235000</v>
      </c>
      <c r="C47" s="7">
        <v>155</v>
      </c>
      <c r="D47" s="7">
        <v>127</v>
      </c>
      <c r="E47" s="8">
        <v>6.6</v>
      </c>
      <c r="F47" s="7">
        <v>24</v>
      </c>
      <c r="G47" s="24">
        <v>2</v>
      </c>
      <c r="H47" s="24">
        <v>2</v>
      </c>
      <c r="I47" s="24">
        <v>2</v>
      </c>
      <c r="J47" s="24">
        <v>2</v>
      </c>
      <c r="K47" s="24">
        <v>1</v>
      </c>
      <c r="L47" s="24">
        <v>2</v>
      </c>
      <c r="M47" s="24">
        <v>2</v>
      </c>
    </row>
    <row r="48" spans="1:13" ht="18.75" x14ac:dyDescent="0.25">
      <c r="A48" s="5" t="s">
        <v>57</v>
      </c>
      <c r="B48" s="6">
        <v>43690000</v>
      </c>
      <c r="C48" s="7">
        <v>150</v>
      </c>
      <c r="D48" s="7">
        <v>136</v>
      </c>
      <c r="E48" s="8">
        <v>8</v>
      </c>
      <c r="F48" s="7">
        <v>23.3</v>
      </c>
      <c r="G48" s="24">
        <v>2</v>
      </c>
      <c r="H48" s="24">
        <v>2</v>
      </c>
      <c r="I48" s="24">
        <v>2</v>
      </c>
      <c r="J48" s="24">
        <v>2</v>
      </c>
      <c r="K48" s="24">
        <v>1</v>
      </c>
      <c r="L48" s="24">
        <v>2</v>
      </c>
      <c r="M48" s="24">
        <v>2</v>
      </c>
    </row>
    <row r="49" spans="1:13" ht="18.75" x14ac:dyDescent="0.25">
      <c r="A49" s="5" t="s">
        <v>58</v>
      </c>
      <c r="B49" s="6">
        <v>34500000</v>
      </c>
      <c r="C49" s="7">
        <v>150</v>
      </c>
      <c r="D49" s="7">
        <v>132</v>
      </c>
      <c r="E49" s="8">
        <v>8</v>
      </c>
      <c r="F49" s="7">
        <v>28</v>
      </c>
      <c r="G49" s="24">
        <v>3</v>
      </c>
      <c r="H49" s="24">
        <v>2</v>
      </c>
      <c r="I49" s="24">
        <v>2</v>
      </c>
      <c r="J49" s="24">
        <v>1</v>
      </c>
      <c r="K49" s="24">
        <v>1</v>
      </c>
      <c r="L49" s="24">
        <v>2</v>
      </c>
      <c r="M49" s="24">
        <v>2</v>
      </c>
    </row>
    <row r="50" spans="1:13" ht="18.75" x14ac:dyDescent="0.25">
      <c r="A50" s="5" t="s">
        <v>59</v>
      </c>
      <c r="B50" s="6">
        <v>37500000</v>
      </c>
      <c r="C50" s="7">
        <v>150</v>
      </c>
      <c r="D50" s="7">
        <v>133</v>
      </c>
      <c r="E50" s="8">
        <v>8</v>
      </c>
      <c r="F50" s="7">
        <v>28</v>
      </c>
      <c r="G50" s="24">
        <v>1</v>
      </c>
      <c r="H50" s="24">
        <v>1</v>
      </c>
      <c r="I50" s="24">
        <v>1</v>
      </c>
      <c r="J50" s="24">
        <v>1</v>
      </c>
      <c r="K50" s="24">
        <v>1</v>
      </c>
      <c r="L50" s="24">
        <v>3</v>
      </c>
      <c r="M50" s="24">
        <v>2</v>
      </c>
    </row>
    <row r="51" spans="1:13" ht="18.75" x14ac:dyDescent="0.25">
      <c r="A51" s="5" t="s">
        <v>60</v>
      </c>
      <c r="B51" s="6">
        <v>29930000</v>
      </c>
      <c r="C51" s="7">
        <v>150</v>
      </c>
      <c r="D51" s="7">
        <v>131</v>
      </c>
      <c r="E51" s="8">
        <v>8</v>
      </c>
      <c r="F51" s="7">
        <v>28.8</v>
      </c>
      <c r="G51" s="24">
        <v>1</v>
      </c>
      <c r="H51" s="24">
        <v>1</v>
      </c>
      <c r="I51" s="24">
        <v>1</v>
      </c>
      <c r="J51" s="24">
        <v>1</v>
      </c>
      <c r="K51" s="24">
        <v>1</v>
      </c>
      <c r="L51" s="24">
        <v>3</v>
      </c>
      <c r="M51" s="24">
        <v>2</v>
      </c>
    </row>
    <row r="52" spans="1:13" ht="18.75" x14ac:dyDescent="0.25">
      <c r="A52" s="5" t="s">
        <v>61</v>
      </c>
      <c r="B52" s="13">
        <v>32930000</v>
      </c>
      <c r="C52" s="7">
        <v>150</v>
      </c>
      <c r="D52" s="7">
        <v>132</v>
      </c>
      <c r="E52" s="8">
        <v>8</v>
      </c>
      <c r="F52" s="7">
        <v>28.8</v>
      </c>
      <c r="G52" s="24">
        <v>3</v>
      </c>
      <c r="H52" s="24">
        <v>3</v>
      </c>
      <c r="I52" s="24">
        <v>3</v>
      </c>
      <c r="J52" s="24">
        <v>2</v>
      </c>
      <c r="K52" s="24">
        <v>1</v>
      </c>
      <c r="L52" s="24">
        <v>1</v>
      </c>
      <c r="M52" s="24">
        <v>3</v>
      </c>
    </row>
    <row r="53" spans="1:13" ht="18.75" x14ac:dyDescent="0.25">
      <c r="A53" s="5" t="s">
        <v>62</v>
      </c>
      <c r="B53" s="13">
        <v>37095000</v>
      </c>
      <c r="C53" s="7">
        <v>155</v>
      </c>
      <c r="D53" s="7">
        <v>133</v>
      </c>
      <c r="E53" s="8">
        <v>10.4</v>
      </c>
      <c r="F53" s="7">
        <v>0</v>
      </c>
      <c r="G53" s="24">
        <v>3</v>
      </c>
      <c r="H53" s="24">
        <v>3</v>
      </c>
      <c r="I53" s="24">
        <v>3</v>
      </c>
      <c r="J53" s="24">
        <v>2</v>
      </c>
      <c r="K53" s="24">
        <v>1</v>
      </c>
      <c r="L53" s="24">
        <v>1</v>
      </c>
      <c r="M53" s="24">
        <v>3</v>
      </c>
    </row>
    <row r="54" spans="1:13" ht="18.75" x14ac:dyDescent="0.25">
      <c r="A54" s="5" t="s">
        <v>63</v>
      </c>
      <c r="B54" s="13">
        <v>27525000</v>
      </c>
      <c r="C54" s="7">
        <v>150</v>
      </c>
      <c r="D54" s="7">
        <v>130</v>
      </c>
      <c r="E54" s="8">
        <v>11</v>
      </c>
      <c r="F54" s="7">
        <v>0</v>
      </c>
      <c r="G54" s="24">
        <v>2</v>
      </c>
      <c r="H54" s="24">
        <v>2</v>
      </c>
      <c r="I54" s="24">
        <v>3</v>
      </c>
      <c r="J54" s="24">
        <v>3</v>
      </c>
      <c r="K54" s="24">
        <v>1</v>
      </c>
      <c r="L54" s="24">
        <v>1</v>
      </c>
      <c r="M54" s="24">
        <v>3</v>
      </c>
    </row>
    <row r="55" spans="1:13" ht="18.75" x14ac:dyDescent="0.25">
      <c r="A55" s="5" t="s">
        <v>64</v>
      </c>
      <c r="B55" s="13">
        <v>28100000</v>
      </c>
      <c r="C55" s="7">
        <v>150</v>
      </c>
      <c r="D55" s="7">
        <v>130</v>
      </c>
      <c r="E55" s="8">
        <v>11</v>
      </c>
      <c r="F55" s="7">
        <v>0</v>
      </c>
      <c r="G55" s="24">
        <v>3</v>
      </c>
      <c r="H55" s="24">
        <v>3</v>
      </c>
      <c r="I55" s="24">
        <v>3</v>
      </c>
      <c r="J55" s="24">
        <v>2</v>
      </c>
      <c r="K55" s="24">
        <v>1</v>
      </c>
      <c r="L55" s="24">
        <v>1</v>
      </c>
      <c r="M55" s="24">
        <v>3</v>
      </c>
    </row>
    <row r="56" spans="1:13" ht="18.75" x14ac:dyDescent="0.25">
      <c r="A56" s="5" t="s">
        <v>65</v>
      </c>
      <c r="B56" s="14">
        <v>30775000</v>
      </c>
      <c r="C56" s="9">
        <v>150</v>
      </c>
      <c r="D56" s="9">
        <v>131</v>
      </c>
      <c r="E56" s="15">
        <v>11</v>
      </c>
      <c r="F56" s="9">
        <v>0</v>
      </c>
      <c r="G56" s="24">
        <v>3</v>
      </c>
      <c r="H56" s="24">
        <v>2</v>
      </c>
      <c r="I56" s="24">
        <v>3</v>
      </c>
      <c r="J56" s="24">
        <v>3</v>
      </c>
      <c r="K56" s="24">
        <v>1</v>
      </c>
      <c r="L56" s="24">
        <v>2</v>
      </c>
      <c r="M56" s="24">
        <v>3</v>
      </c>
    </row>
    <row r="57" spans="1:13" ht="18.75" x14ac:dyDescent="0.25">
      <c r="A57" s="5" t="s">
        <v>66</v>
      </c>
      <c r="B57" s="14">
        <v>31775000</v>
      </c>
      <c r="C57" s="9">
        <v>150</v>
      </c>
      <c r="D57" s="9">
        <v>131</v>
      </c>
      <c r="E57" s="15">
        <v>11</v>
      </c>
      <c r="F57" s="9">
        <v>0</v>
      </c>
      <c r="G57" s="24">
        <v>2</v>
      </c>
      <c r="H57" s="24">
        <v>2</v>
      </c>
      <c r="I57" s="24">
        <v>3</v>
      </c>
      <c r="J57" s="24">
        <v>3</v>
      </c>
      <c r="K57" s="24">
        <v>1</v>
      </c>
      <c r="L57" s="24">
        <v>2</v>
      </c>
      <c r="M57" s="24">
        <v>3</v>
      </c>
    </row>
    <row r="58" spans="1:13" ht="18.75" x14ac:dyDescent="0.25">
      <c r="A58" s="5" t="s">
        <v>67</v>
      </c>
      <c r="B58" s="14">
        <v>32525000</v>
      </c>
      <c r="C58" s="9">
        <v>150</v>
      </c>
      <c r="D58" s="9">
        <v>131</v>
      </c>
      <c r="E58" s="15">
        <v>11</v>
      </c>
      <c r="F58" s="9">
        <v>0</v>
      </c>
      <c r="G58" s="24">
        <v>2</v>
      </c>
      <c r="H58" s="24">
        <v>2</v>
      </c>
      <c r="I58" s="24">
        <v>2</v>
      </c>
      <c r="J58" s="24">
        <v>2</v>
      </c>
      <c r="K58" s="24">
        <v>1</v>
      </c>
      <c r="L58" s="24">
        <v>2</v>
      </c>
      <c r="M58" s="24">
        <v>3</v>
      </c>
    </row>
    <row r="59" spans="1:13" ht="18.75" x14ac:dyDescent="0.25">
      <c r="A59" s="5" t="s">
        <v>68</v>
      </c>
      <c r="B59" s="16">
        <v>34775000</v>
      </c>
      <c r="C59" s="9">
        <v>150</v>
      </c>
      <c r="D59" s="9">
        <v>131</v>
      </c>
      <c r="E59" s="15">
        <v>11</v>
      </c>
      <c r="F59" s="9">
        <v>0</v>
      </c>
      <c r="G59" s="24">
        <v>3</v>
      </c>
      <c r="H59" s="24">
        <v>2</v>
      </c>
      <c r="I59" s="24">
        <v>3</v>
      </c>
      <c r="J59" s="24">
        <v>3</v>
      </c>
      <c r="K59" s="24">
        <v>1</v>
      </c>
      <c r="L59" s="24">
        <v>2</v>
      </c>
      <c r="M59" s="24">
        <v>3</v>
      </c>
    </row>
    <row r="60" spans="1:13" ht="18.75" x14ac:dyDescent="0.25">
      <c r="A60" s="5" t="s">
        <v>69</v>
      </c>
      <c r="B60" s="6">
        <v>31215000</v>
      </c>
      <c r="C60" s="7">
        <v>155</v>
      </c>
      <c r="D60" s="7">
        <v>131</v>
      </c>
      <c r="E60" s="8">
        <v>11</v>
      </c>
      <c r="F60" s="7">
        <v>0</v>
      </c>
      <c r="G60" s="24">
        <v>3</v>
      </c>
      <c r="H60" s="24">
        <v>2</v>
      </c>
      <c r="I60" s="24">
        <v>3</v>
      </c>
      <c r="J60" s="24">
        <v>3</v>
      </c>
      <c r="K60" s="24">
        <v>1</v>
      </c>
      <c r="L60" s="24">
        <v>2</v>
      </c>
      <c r="M60" s="24">
        <v>3</v>
      </c>
    </row>
    <row r="61" spans="1:13" ht="18.75" x14ac:dyDescent="0.25">
      <c r="A61" s="5" t="s">
        <v>70</v>
      </c>
      <c r="B61" s="6">
        <v>27250000</v>
      </c>
      <c r="C61" s="7">
        <v>150</v>
      </c>
      <c r="D61" s="7">
        <v>135</v>
      </c>
      <c r="E61" s="8">
        <v>11</v>
      </c>
      <c r="F61" s="7">
        <v>0</v>
      </c>
      <c r="G61" s="24">
        <v>3</v>
      </c>
      <c r="H61" s="24">
        <v>3</v>
      </c>
      <c r="I61" s="24">
        <v>3</v>
      </c>
      <c r="J61" s="24">
        <v>3</v>
      </c>
      <c r="K61" s="24">
        <v>1</v>
      </c>
      <c r="L61" s="24">
        <v>2</v>
      </c>
      <c r="M61" s="24">
        <v>3</v>
      </c>
    </row>
    <row r="62" spans="1:13" ht="18.75" x14ac:dyDescent="0.25">
      <c r="A62" s="5" t="s">
        <v>71</v>
      </c>
      <c r="B62" s="6">
        <v>37360000</v>
      </c>
      <c r="C62" s="7">
        <v>155</v>
      </c>
      <c r="D62" s="7">
        <v>137</v>
      </c>
      <c r="E62" s="8">
        <v>11</v>
      </c>
      <c r="F62" s="7">
        <v>0</v>
      </c>
      <c r="G62" s="24">
        <v>3</v>
      </c>
      <c r="H62" s="24">
        <v>3</v>
      </c>
      <c r="I62" s="24">
        <v>3</v>
      </c>
      <c r="J62" s="24">
        <v>3</v>
      </c>
      <c r="K62" s="24">
        <v>1</v>
      </c>
      <c r="L62" s="24">
        <v>2</v>
      </c>
      <c r="M62" s="24">
        <v>3</v>
      </c>
    </row>
    <row r="63" spans="1:13" ht="18.75" x14ac:dyDescent="0.25">
      <c r="A63" s="5" t="s">
        <v>72</v>
      </c>
      <c r="B63" s="13">
        <v>83250000</v>
      </c>
      <c r="C63" s="7">
        <v>250</v>
      </c>
      <c r="D63" s="7">
        <v>182</v>
      </c>
      <c r="E63" s="8">
        <v>11.5</v>
      </c>
      <c r="F63" s="7">
        <v>45</v>
      </c>
      <c r="G63" s="24">
        <v>2</v>
      </c>
      <c r="H63" s="24">
        <v>2</v>
      </c>
      <c r="I63" s="24">
        <v>3</v>
      </c>
      <c r="J63" s="24">
        <v>2</v>
      </c>
      <c r="K63" s="24">
        <v>1</v>
      </c>
      <c r="L63" s="24">
        <v>3</v>
      </c>
      <c r="M63" s="24">
        <v>3</v>
      </c>
    </row>
    <row r="64" spans="1:13" ht="18.75" x14ac:dyDescent="0.25">
      <c r="A64" s="5" t="s">
        <v>73</v>
      </c>
      <c r="B64" s="13">
        <v>27945000</v>
      </c>
      <c r="C64" s="7">
        <v>150</v>
      </c>
      <c r="D64" s="7">
        <v>132</v>
      </c>
      <c r="E64" s="8">
        <v>12</v>
      </c>
      <c r="F64" s="7">
        <v>0</v>
      </c>
      <c r="G64" s="24">
        <v>2</v>
      </c>
      <c r="H64" s="24">
        <v>2</v>
      </c>
      <c r="I64" s="24">
        <v>3</v>
      </c>
      <c r="J64" s="24">
        <v>2</v>
      </c>
      <c r="K64" s="24">
        <v>1</v>
      </c>
      <c r="L64" s="24">
        <v>3</v>
      </c>
      <c r="M64" s="24">
        <v>3</v>
      </c>
    </row>
    <row r="65" spans="1:13" ht="18.75" x14ac:dyDescent="0.25">
      <c r="A65" s="5" t="s">
        <v>74</v>
      </c>
      <c r="B65" s="14">
        <v>35470000</v>
      </c>
      <c r="C65" s="9">
        <v>150</v>
      </c>
      <c r="D65" s="9">
        <v>135</v>
      </c>
      <c r="E65" s="15">
        <v>12</v>
      </c>
      <c r="F65" s="9">
        <v>0</v>
      </c>
      <c r="G65" s="24">
        <v>3</v>
      </c>
      <c r="H65" s="24">
        <v>2</v>
      </c>
      <c r="I65" s="24">
        <v>3</v>
      </c>
      <c r="J65" s="24">
        <v>2</v>
      </c>
      <c r="K65" s="24">
        <v>1</v>
      </c>
      <c r="L65" s="24">
        <v>3</v>
      </c>
      <c r="M65" s="24">
        <v>3</v>
      </c>
    </row>
    <row r="66" spans="1:13" ht="18.75" x14ac:dyDescent="0.25">
      <c r="A66" s="5" t="s">
        <v>75</v>
      </c>
      <c r="B66" s="14">
        <v>39470000</v>
      </c>
      <c r="C66" s="9">
        <v>150</v>
      </c>
      <c r="D66" s="9">
        <v>135</v>
      </c>
      <c r="E66" s="15">
        <v>12</v>
      </c>
      <c r="F66" s="9">
        <v>0</v>
      </c>
      <c r="G66" s="24">
        <v>2</v>
      </c>
      <c r="H66" s="24">
        <v>2</v>
      </c>
      <c r="I66" s="24">
        <v>2</v>
      </c>
      <c r="J66" s="24">
        <v>2</v>
      </c>
      <c r="K66" s="24">
        <v>1</v>
      </c>
      <c r="L66" s="24">
        <v>3</v>
      </c>
      <c r="M66" s="24">
        <v>3</v>
      </c>
    </row>
    <row r="67" spans="1:13" ht="18.75" x14ac:dyDescent="0.25">
      <c r="A67" s="5" t="s">
        <v>76</v>
      </c>
      <c r="B67" s="6">
        <v>28120000</v>
      </c>
      <c r="C67" s="7">
        <v>150</v>
      </c>
      <c r="D67" s="7">
        <v>136</v>
      </c>
      <c r="E67" s="8">
        <v>12</v>
      </c>
      <c r="F67" s="7">
        <v>0</v>
      </c>
      <c r="G67" s="24">
        <v>3</v>
      </c>
      <c r="H67" s="24">
        <v>2</v>
      </c>
      <c r="I67" s="24">
        <v>3</v>
      </c>
      <c r="J67" s="24">
        <v>2</v>
      </c>
      <c r="K67" s="24">
        <v>1</v>
      </c>
      <c r="L67" s="24">
        <v>3</v>
      </c>
      <c r="M67" s="24">
        <v>3</v>
      </c>
    </row>
    <row r="68" spans="1:13" ht="18.75" x14ac:dyDescent="0.25">
      <c r="A68" s="5" t="s">
        <v>77</v>
      </c>
      <c r="B68" s="6">
        <v>21150000</v>
      </c>
      <c r="C68" s="7">
        <v>150</v>
      </c>
      <c r="D68" s="7">
        <v>129</v>
      </c>
      <c r="E68" s="8">
        <v>12.2</v>
      </c>
      <c r="F68" s="7">
        <v>0</v>
      </c>
      <c r="G68" s="24">
        <v>3</v>
      </c>
      <c r="H68" s="24">
        <v>2</v>
      </c>
      <c r="I68" s="24">
        <v>3</v>
      </c>
      <c r="J68" s="24">
        <v>2</v>
      </c>
      <c r="K68" s="24">
        <v>1</v>
      </c>
      <c r="L68" s="24">
        <v>3</v>
      </c>
      <c r="M68" s="24">
        <v>3</v>
      </c>
    </row>
    <row r="69" spans="1:13" ht="18.75" x14ac:dyDescent="0.25">
      <c r="A69" s="5" t="s">
        <v>78</v>
      </c>
      <c r="B69" s="16">
        <v>61100000</v>
      </c>
      <c r="C69" s="9">
        <v>250</v>
      </c>
      <c r="D69" s="9">
        <v>165</v>
      </c>
      <c r="E69" s="15">
        <v>14.5</v>
      </c>
      <c r="F69" s="9">
        <v>0</v>
      </c>
      <c r="G69" s="24">
        <v>3</v>
      </c>
      <c r="H69" s="24">
        <v>2</v>
      </c>
      <c r="I69" s="24">
        <v>3</v>
      </c>
      <c r="J69" s="24">
        <v>2</v>
      </c>
      <c r="K69" s="24">
        <v>1</v>
      </c>
      <c r="L69" s="24">
        <v>3</v>
      </c>
      <c r="M69" s="24">
        <v>3</v>
      </c>
    </row>
    <row r="70" spans="1:13" ht="18.75" x14ac:dyDescent="0.25">
      <c r="A70" s="5" t="s">
        <v>79</v>
      </c>
      <c r="B70" s="16">
        <v>72070000</v>
      </c>
      <c r="C70" s="9">
        <v>250</v>
      </c>
      <c r="D70" s="9">
        <v>168</v>
      </c>
      <c r="E70" s="15">
        <v>14.5</v>
      </c>
      <c r="F70" s="9">
        <v>0</v>
      </c>
      <c r="G70" s="24">
        <v>3</v>
      </c>
      <c r="H70" s="24">
        <v>2</v>
      </c>
      <c r="I70" s="24">
        <v>3</v>
      </c>
      <c r="J70" s="24">
        <v>2</v>
      </c>
      <c r="K70" s="24">
        <v>1</v>
      </c>
      <c r="L70" s="24">
        <v>3</v>
      </c>
      <c r="M70" s="24">
        <v>3</v>
      </c>
    </row>
    <row r="72" spans="1:13" x14ac:dyDescent="0.25">
      <c r="C72" s="17" t="s">
        <v>80</v>
      </c>
      <c r="D72" s="20" t="s">
        <v>81</v>
      </c>
      <c r="E72" s="21" t="s">
        <v>83</v>
      </c>
      <c r="F72" s="17" t="s">
        <v>82</v>
      </c>
      <c r="H72" s="17" t="s">
        <v>84</v>
      </c>
      <c r="J72" s="27" t="s">
        <v>85</v>
      </c>
      <c r="K72" s="27"/>
    </row>
    <row r="73" spans="1:13" ht="18.75" x14ac:dyDescent="0.25">
      <c r="C73" s="18">
        <v>2</v>
      </c>
      <c r="D73" s="19">
        <f>((C73)/SUM(C73:C77))</f>
        <v>0.16666666666666666</v>
      </c>
      <c r="E73" s="22">
        <f>-1*(((D73)/SUM(D73:D77)))</f>
        <v>-0.16666666666666669</v>
      </c>
      <c r="F73" s="24" t="e">
        <f>((G2^E72)*(H2^E73)*(I2^E74)*(J2^E75)*(K2^E76))</f>
        <v>#VALUE!</v>
      </c>
      <c r="G73" t="s">
        <v>86</v>
      </c>
      <c r="H73" s="24" t="e">
        <f>((F73)/SUM(F73:F141))</f>
        <v>#VALUE!</v>
      </c>
      <c r="J73" s="27"/>
      <c r="K73" s="27"/>
    </row>
    <row r="74" spans="1:13" ht="18.75" x14ac:dyDescent="0.25">
      <c r="C74" s="18">
        <v>2</v>
      </c>
      <c r="D74" s="18">
        <f>((C74)/SUM(C73:C77))</f>
        <v>0.16666666666666666</v>
      </c>
      <c r="E74" s="23">
        <f>((D74)/SUM(D73:D77))</f>
        <v>0.16666666666666669</v>
      </c>
      <c r="F74" s="24">
        <f>((G3^E73)*(H3^E74)*(I3^E75)*(J3^E76)*(K3^E77))</f>
        <v>1.4142135623730949</v>
      </c>
      <c r="G74" t="s">
        <v>87</v>
      </c>
      <c r="H74" s="24" t="e">
        <f>((F74)/SUM(F73:F141))</f>
        <v>#VALUE!</v>
      </c>
      <c r="J74" s="27"/>
      <c r="K74" s="27"/>
    </row>
    <row r="75" spans="1:13" ht="18.75" x14ac:dyDescent="0.25">
      <c r="C75" s="18">
        <v>3</v>
      </c>
      <c r="D75" s="18">
        <f>((C75)/SUM(C73:C77))</f>
        <v>0.25</v>
      </c>
      <c r="E75" s="23">
        <f>((D75)/SUM(D73:D77))</f>
        <v>0.25000000000000006</v>
      </c>
      <c r="F75" s="24">
        <f>((G4^E73)*(H4^E74)*(I4^E75)*(J4^E76)*(K4^E77))</f>
        <v>1.8171205928321397</v>
      </c>
      <c r="G75" t="s">
        <v>88</v>
      </c>
      <c r="H75" s="24" t="e">
        <f>((F75)/SUM(F73:F141))</f>
        <v>#VALUE!</v>
      </c>
      <c r="J75" s="27"/>
      <c r="K75" s="27"/>
    </row>
    <row r="76" spans="1:13" ht="18.75" x14ac:dyDescent="0.25">
      <c r="C76" s="18">
        <v>3</v>
      </c>
      <c r="D76" s="18">
        <f>((C76)/SUM(C73:C77))</f>
        <v>0.25</v>
      </c>
      <c r="E76" s="23">
        <f>((D76)/SUM(D73:D77))</f>
        <v>0.25000000000000006</v>
      </c>
      <c r="F76" s="24">
        <f>((G5^E73)*(H5^E74)*(I5^E75)*(J5^E76)*(K5^E77))</f>
        <v>1.6983813295649526</v>
      </c>
      <c r="G76" t="s">
        <v>89</v>
      </c>
      <c r="H76" s="24" t="e">
        <f>((F76)/SUM(F73:F141))</f>
        <v>#VALUE!</v>
      </c>
      <c r="J76" s="27"/>
      <c r="K76" s="27"/>
    </row>
    <row r="77" spans="1:13" ht="18.75" x14ac:dyDescent="0.25">
      <c r="C77" s="18">
        <v>2</v>
      </c>
      <c r="D77" s="18">
        <f>((C77)/SUM(C73:C77))</f>
        <v>0.16666666666666666</v>
      </c>
      <c r="E77" s="23">
        <f>((D77)/SUM(D73:D77))</f>
        <v>0.16666666666666669</v>
      </c>
      <c r="F77" s="24">
        <f>((G6^E73)*(H6^E74)*(I6^E75)*(J6^E76)*(K6^E77))</f>
        <v>1.6983813295649526</v>
      </c>
      <c r="G77" t="s">
        <v>90</v>
      </c>
      <c r="H77" s="24" t="e">
        <f>((F77)/SUM(F73:F141))</f>
        <v>#VALUE!</v>
      </c>
      <c r="J77" s="28" t="e">
        <f>MAX(H73:H141)</f>
        <v>#VALUE!</v>
      </c>
      <c r="K77" s="28"/>
    </row>
    <row r="78" spans="1:13" ht="18.75" x14ac:dyDescent="0.25">
      <c r="D78" s="18">
        <f>SUM(D73:D77)</f>
        <v>0.99999999999999989</v>
      </c>
      <c r="F78" s="24">
        <f>((G7^E73)*(H7^E74)*(I7^E75)*(J7^E76)*(K7^E77))</f>
        <v>1.4142135623730949</v>
      </c>
      <c r="G78" t="s">
        <v>91</v>
      </c>
      <c r="H78" s="24" t="e">
        <f>((F78)/SUM(F73:F141))</f>
        <v>#VALUE!</v>
      </c>
      <c r="J78" s="28"/>
      <c r="K78" s="28"/>
    </row>
    <row r="79" spans="1:13" ht="18.75" x14ac:dyDescent="0.25">
      <c r="B79">
        <f>2^-0.1666</f>
        <v>0.89093988735385232</v>
      </c>
      <c r="F79" s="24">
        <f>((G8^E73)*(H8^E74)*(I8^E75)*(J8^E76)*(K8^E77))</f>
        <v>1.4142135623730949</v>
      </c>
      <c r="G79" t="s">
        <v>92</v>
      </c>
      <c r="H79" s="24" t="e">
        <f>((F79)/SUM(F73:F141))</f>
        <v>#VALUE!</v>
      </c>
      <c r="J79" s="28"/>
      <c r="K79" s="28"/>
    </row>
    <row r="80" spans="1:13" ht="18.75" x14ac:dyDescent="0.25">
      <c r="F80" s="24">
        <f>((G9^E73)*(H9^E74)*(I9^E75)*(J9^E76)*(K9^E77))</f>
        <v>1.4142135623730949</v>
      </c>
      <c r="G80" t="s">
        <v>93</v>
      </c>
      <c r="H80" s="24" t="e">
        <f>((F80)/SUM(F73:F141))</f>
        <v>#VALUE!</v>
      </c>
      <c r="J80" s="28"/>
      <c r="K80" s="28"/>
    </row>
    <row r="81" spans="6:11" ht="18.75" x14ac:dyDescent="0.25">
      <c r="F81" s="24">
        <f>((G10^E73)*(H10^E74)*(I10^E75)*(J10^E76)*(K10^E77))</f>
        <v>1.4142135623730949</v>
      </c>
      <c r="G81" t="s">
        <v>94</v>
      </c>
      <c r="H81" s="24" t="e">
        <f>((F81)/SUM(F73:F141))</f>
        <v>#VALUE!</v>
      </c>
      <c r="J81" s="28"/>
      <c r="K81" s="28"/>
    </row>
    <row r="82" spans="6:11" ht="18.75" x14ac:dyDescent="0.25">
      <c r="F82" s="24">
        <f>((G11^E73)*(H11^E74)*(I11^E75)*(J11^E76)*(K11^E77))</f>
        <v>1.8795679101861265</v>
      </c>
      <c r="G82" t="s">
        <v>95</v>
      </c>
      <c r="H82" s="24" t="e">
        <f>((F82)/SUM(F73:F141))</f>
        <v>#VALUE!</v>
      </c>
      <c r="J82" s="28"/>
      <c r="K82" s="28"/>
    </row>
    <row r="83" spans="6:11" ht="18.75" x14ac:dyDescent="0.25">
      <c r="F83" s="24">
        <f>((G12^E73)*(H12^E74)*(I12^E75)*(J12^E76)*(K12^E77))</f>
        <v>1.8795679101861265</v>
      </c>
      <c r="G83" t="s">
        <v>96</v>
      </c>
      <c r="H83" s="24" t="e">
        <f>((F83)/SUM(F73:F141))</f>
        <v>#VALUE!</v>
      </c>
      <c r="J83" s="26" t="e">
        <f>LARGE(H73:H141,2)</f>
        <v>#VALUE!</v>
      </c>
      <c r="K83" s="26"/>
    </row>
    <row r="84" spans="6:11" ht="18.75" x14ac:dyDescent="0.25">
      <c r="F84" s="24">
        <f>((G13^E73)*(H13^E74)*(I13^E75)*(J13^E76)*(K13^E77))</f>
        <v>1.6983813295649526</v>
      </c>
      <c r="G84" t="s">
        <v>97</v>
      </c>
      <c r="H84" s="24" t="e">
        <f>((F84)/SUM(F73:F141))</f>
        <v>#VALUE!</v>
      </c>
      <c r="J84" s="26"/>
      <c r="K84" s="26"/>
    </row>
    <row r="85" spans="6:11" ht="18.75" x14ac:dyDescent="0.25">
      <c r="F85" s="24">
        <f>((G14^E73)*(H14^E74)*(I14^E75)*(J14^E76)*(K14^E77))</f>
        <v>1.122462048309373</v>
      </c>
      <c r="G85" t="s">
        <v>98</v>
      </c>
      <c r="H85" s="24" t="e">
        <f>((F85)/SUM(F73:F141))</f>
        <v>#VALUE!</v>
      </c>
      <c r="J85" s="26" t="e">
        <f>LARGE(H73:H141,3)</f>
        <v>#VALUE!</v>
      </c>
      <c r="K85" s="26"/>
    </row>
    <row r="86" spans="6:11" ht="18.75" x14ac:dyDescent="0.25">
      <c r="F86" s="24">
        <f>((G15^E73)*(H15^E74)*(I15^E75)*(J15^E76)*(K15^E77))</f>
        <v>1.3348398541700344</v>
      </c>
      <c r="G86" t="s">
        <v>99</v>
      </c>
      <c r="H86" s="24" t="e">
        <f>((F86)/SUM(F73:F141))</f>
        <v>#VALUE!</v>
      </c>
      <c r="J86" s="26"/>
      <c r="K86" s="26"/>
    </row>
    <row r="87" spans="6:11" ht="18.75" x14ac:dyDescent="0.25">
      <c r="F87" s="24">
        <f>((G16^E73)*(H16^E74)*(I16^E75)*(J16^E76)*(K16^E77))</f>
        <v>1.3348398541700344</v>
      </c>
      <c r="G87" t="s">
        <v>100</v>
      </c>
      <c r="H87" s="24" t="e">
        <f>((F87)/SUM(F73:F141))</f>
        <v>#VALUE!</v>
      </c>
      <c r="J87" s="29" t="e">
        <f>LARGE(H73:H141,4)</f>
        <v>#VALUE!</v>
      </c>
      <c r="K87" s="29"/>
    </row>
    <row r="88" spans="6:11" ht="18.75" x14ac:dyDescent="0.25">
      <c r="F88" s="24">
        <f>((G17^E73)*(H17^E74)*(I17^E75)*(J17^E76)*(K17^E77))</f>
        <v>1.3348398541700344</v>
      </c>
      <c r="G88" t="s">
        <v>101</v>
      </c>
      <c r="H88" s="24" t="e">
        <f>((F88)/SUM(F73:F141))</f>
        <v>#VALUE!</v>
      </c>
      <c r="J88" s="29"/>
      <c r="K88" s="29"/>
    </row>
    <row r="89" spans="6:11" ht="18.75" x14ac:dyDescent="0.25">
      <c r="F89" s="24">
        <f>((G18^E73)*(H18^E74)*(I18^E75)*(J18^E76)*(K18^E77))</f>
        <v>1.6983813295649526</v>
      </c>
      <c r="G89" t="s">
        <v>102</v>
      </c>
      <c r="H89" s="24" t="e">
        <f>((F89)/SUM(F73:F141))</f>
        <v>#VALUE!</v>
      </c>
      <c r="J89" s="26" t="e">
        <f>LARGE(H73:H141,5)</f>
        <v>#VALUE!</v>
      </c>
      <c r="K89" s="26"/>
    </row>
    <row r="90" spans="6:11" ht="18.75" x14ac:dyDescent="0.25">
      <c r="F90" s="24">
        <f>((G19^E73)*(H19^E74)*(I19^E75)*(J19^E76)*(K19^E77))</f>
        <v>1.6983813295649526</v>
      </c>
      <c r="G90" t="s">
        <v>103</v>
      </c>
      <c r="H90" s="24" t="e">
        <f>((F90)/SUM(F73:F141))</f>
        <v>#VALUE!</v>
      </c>
      <c r="J90" s="26"/>
      <c r="K90" s="26"/>
    </row>
    <row r="91" spans="6:11" ht="18.75" x14ac:dyDescent="0.25">
      <c r="F91" s="24">
        <f>((G20^E73)*(H20^E74)*(I20^E75)*(J20^E76)*(K20^E77))</f>
        <v>1.6983813295649526</v>
      </c>
      <c r="G91" t="s">
        <v>104</v>
      </c>
      <c r="H91" s="24" t="e">
        <f>((F91)/SUM(F73:F141))</f>
        <v>#VALUE!</v>
      </c>
      <c r="J91" s="26" t="e">
        <f>LARGE(H73:H141,6)</f>
        <v>#VALUE!</v>
      </c>
      <c r="K91" s="26"/>
    </row>
    <row r="92" spans="6:11" ht="18.75" x14ac:dyDescent="0.25">
      <c r="F92" s="24">
        <f>((G21^E73)*(H21^E74)*(I21^E75)*(J21^E76)*(K21^E77))</f>
        <v>1.7567480435264773</v>
      </c>
      <c r="G92" t="s">
        <v>105</v>
      </c>
      <c r="H92" s="24" t="e">
        <f>((F92)/SUM(F73:F141))</f>
        <v>#VALUE!</v>
      </c>
      <c r="J92" s="26"/>
      <c r="K92" s="26"/>
    </row>
    <row r="93" spans="6:11" ht="18.75" x14ac:dyDescent="0.25">
      <c r="F93" s="24">
        <f>((G22^E73)*(H22^E74)*(I22^E75)*(J22^E76)*(K22^E77))</f>
        <v>1.7567480435264773</v>
      </c>
      <c r="G93" t="s">
        <v>106</v>
      </c>
      <c r="H93" s="24" t="e">
        <f>((F93)/SUM(F73:F141))</f>
        <v>#VALUE!</v>
      </c>
      <c r="J93" s="26" t="e">
        <f>LARGE(H73:H141,7)</f>
        <v>#VALUE!</v>
      </c>
      <c r="K93" s="26"/>
    </row>
    <row r="94" spans="6:11" ht="18.75" x14ac:dyDescent="0.25">
      <c r="F94" s="24">
        <f>((G23^E73)*(H23^E74)*(I23^E75)*(J23^E76)*(K23^E77))</f>
        <v>1.122462048309373</v>
      </c>
      <c r="G94" t="s">
        <v>107</v>
      </c>
      <c r="H94" s="24" t="e">
        <f>((F94)/SUM(F73:F141))</f>
        <v>#VALUE!</v>
      </c>
      <c r="J94" s="26"/>
      <c r="K94" s="26"/>
    </row>
    <row r="95" spans="6:11" ht="18.75" x14ac:dyDescent="0.25">
      <c r="F95" s="24">
        <f>((G24^E73)*(H24^E74)*(I24^E75)*(J24^E76)*(K24^E77))</f>
        <v>1.122462048309373</v>
      </c>
      <c r="G95" t="s">
        <v>108</v>
      </c>
      <c r="H95" s="24" t="e">
        <f>((F95)/SUM(F73:F141))</f>
        <v>#VALUE!</v>
      </c>
      <c r="J95" s="26" t="e">
        <f>LARGE(H73:H141,8)</f>
        <v>#VALUE!</v>
      </c>
      <c r="K95" s="26"/>
    </row>
    <row r="96" spans="6:11" ht="18.75" x14ac:dyDescent="0.25">
      <c r="F96" s="24">
        <f>((G25^E73)*(H25^E74)*(I25^E75)*(J25^E76)*(K25^E77))</f>
        <v>1.5130857494229013</v>
      </c>
      <c r="G96" t="s">
        <v>109</v>
      </c>
      <c r="H96" s="24" t="e">
        <f>((F96)/SUM(F73:F141))</f>
        <v>#VALUE!</v>
      </c>
      <c r="J96" s="26"/>
      <c r="K96" s="26"/>
    </row>
    <row r="97" spans="6:11" ht="18.75" x14ac:dyDescent="0.25">
      <c r="F97" s="24">
        <f>((G26^E73)*(H26^E74)*(I26^E75)*(J26^E76)*(K26^E77))</f>
        <v>1.3348398541700344</v>
      </c>
      <c r="G97" t="s">
        <v>110</v>
      </c>
      <c r="H97" s="24" t="e">
        <f>((F97)/SUM(F73:F141))</f>
        <v>#VALUE!</v>
      </c>
      <c r="J97" s="26" t="e">
        <f>LARGE(H73:H141,9)</f>
        <v>#VALUE!</v>
      </c>
      <c r="K97" s="26"/>
    </row>
    <row r="98" spans="6:11" ht="18.75" x14ac:dyDescent="0.25">
      <c r="F98" s="24">
        <f>((G27^E73)*(H27^E74)*(I27^E75)*(J27^E76)*(K27^E77))</f>
        <v>1.1892071150027208</v>
      </c>
      <c r="G98" t="s">
        <v>111</v>
      </c>
      <c r="H98" s="24" t="e">
        <f>((F98)/SUM(F73:F141))</f>
        <v>#VALUE!</v>
      </c>
      <c r="J98" s="26"/>
      <c r="K98" s="26"/>
    </row>
    <row r="99" spans="6:11" ht="18.75" x14ac:dyDescent="0.25">
      <c r="F99" s="24">
        <f>((G28^E73)*(H28^E74)*(I28^E75)*(J28^E76)*(K28^E77))</f>
        <v>1.7567480435264773</v>
      </c>
      <c r="G99" t="s">
        <v>112</v>
      </c>
      <c r="H99" s="24" t="e">
        <f>((F99)/SUM(F73:F141))</f>
        <v>#VALUE!</v>
      </c>
      <c r="J99" s="26" t="e">
        <f>LARGE(H73:H141,10)</f>
        <v>#VALUE!</v>
      </c>
      <c r="K99" s="26"/>
    </row>
    <row r="100" spans="6:11" ht="18.75" x14ac:dyDescent="0.25">
      <c r="F100" s="24">
        <f>((G29^E73)*(H29^E74)*(I29^E75)*(J29^E76)*(K29^E77))</f>
        <v>1.7567480435264773</v>
      </c>
      <c r="G100" t="s">
        <v>113</v>
      </c>
      <c r="H100" s="24" t="e">
        <f>((F100)/SUM(F73:F141))</f>
        <v>#VALUE!</v>
      </c>
      <c r="J100" s="26"/>
      <c r="K100" s="26"/>
    </row>
    <row r="101" spans="6:11" ht="18.75" x14ac:dyDescent="0.25">
      <c r="F101" s="24">
        <f>((G30^E73)*(H30^E74)*(I30^E75)*(J30^E76)*(K30^E77))</f>
        <v>1.7567480435264773</v>
      </c>
      <c r="G101" t="s">
        <v>114</v>
      </c>
      <c r="H101" s="24" t="e">
        <f>((F101)/SUM(F73:F141))</f>
        <v>#VALUE!</v>
      </c>
    </row>
    <row r="102" spans="6:11" ht="18.75" x14ac:dyDescent="0.25">
      <c r="F102" s="24">
        <f>((G31^E73)*(H31^E74)*(I31^E75)*(J31^E76)*(K31^E77))</f>
        <v>2.0800838230519045</v>
      </c>
      <c r="G102" t="s">
        <v>115</v>
      </c>
      <c r="H102" s="24" t="e">
        <f>((F102)/SUM(F73:F141))</f>
        <v>#VALUE!</v>
      </c>
    </row>
    <row r="103" spans="6:11" ht="18.75" x14ac:dyDescent="0.25">
      <c r="F103" s="24">
        <f>((G32^E73)*(H32^E74)*(I32^E75)*(J32^E76)*(K32^E77))</f>
        <v>1</v>
      </c>
      <c r="G103" t="s">
        <v>116</v>
      </c>
      <c r="H103" s="24" t="e">
        <f>((F103)/SUM(F73:F141))</f>
        <v>#VALUE!</v>
      </c>
    </row>
    <row r="104" spans="6:11" ht="18.75" x14ac:dyDescent="0.25">
      <c r="F104" s="24">
        <f>((G33^E73)*(H33^E74)*(I33^E75)*(J33^E76)*(K33^E77))</f>
        <v>1</v>
      </c>
      <c r="G104" t="s">
        <v>117</v>
      </c>
      <c r="H104" s="24" t="e">
        <f>((F104)/SUM(F73:F141))</f>
        <v>#VALUE!</v>
      </c>
    </row>
    <row r="105" spans="6:11" ht="18.75" x14ac:dyDescent="0.25">
      <c r="F105" s="24">
        <f>((G34^E73)*(H34^E74)*(I34^E75)*(J34^E76)*(K34^E77))</f>
        <v>1</v>
      </c>
      <c r="G105" t="s">
        <v>118</v>
      </c>
      <c r="H105" s="24" t="e">
        <f>((F105)/SUM(F73:F141))</f>
        <v>#VALUE!</v>
      </c>
    </row>
    <row r="106" spans="6:11" ht="18.75" x14ac:dyDescent="0.25">
      <c r="F106" s="24">
        <f>((G35^E73)*(H35^E74)*(I35^E75)*(J35^E76)*(K35^E77))</f>
        <v>1</v>
      </c>
      <c r="G106" t="s">
        <v>119</v>
      </c>
      <c r="H106" s="24" t="e">
        <f>((F106)/SUM(F73:F141))</f>
        <v>#VALUE!</v>
      </c>
    </row>
    <row r="107" spans="6:11" ht="18.75" x14ac:dyDescent="0.25">
      <c r="F107" s="24">
        <f>((G36^E73)*(H36^E74)*(I36^E75)*(J36^E76)*(K36^E77))</f>
        <v>1</v>
      </c>
      <c r="G107" t="s">
        <v>120</v>
      </c>
      <c r="H107" s="24" t="e">
        <f>((F107)/SUM(F73:F141))</f>
        <v>#VALUE!</v>
      </c>
    </row>
    <row r="108" spans="6:11" ht="18.75" x14ac:dyDescent="0.25">
      <c r="F108" s="24">
        <f>((G37^E73)*(H37^E74)*(I37^E75)*(J37^E76)*(K37^E77))</f>
        <v>1.4281627717650063</v>
      </c>
      <c r="G108" t="s">
        <v>121</v>
      </c>
      <c r="H108" s="24" t="e">
        <f>((F108)/SUM(F73:F141))</f>
        <v>#VALUE!</v>
      </c>
    </row>
    <row r="109" spans="6:11" ht="18.75" x14ac:dyDescent="0.25">
      <c r="F109" s="24">
        <f>((G38^E73)*(H38^E74)*(I38^E75)*(J38^E76)*(K38^E77))</f>
        <v>1.4281627717650063</v>
      </c>
      <c r="G109" t="s">
        <v>122</v>
      </c>
      <c r="H109" s="24" t="e">
        <f>((F109)/SUM(F73:F141))</f>
        <v>#VALUE!</v>
      </c>
    </row>
    <row r="110" spans="6:11" ht="18.75" x14ac:dyDescent="0.25">
      <c r="F110" s="24">
        <f>((G39^E73)*(H39^E74)*(I39^E75)*(J39^E76)*(K39^E77))</f>
        <v>1.4281627717650063</v>
      </c>
      <c r="G110" t="s">
        <v>123</v>
      </c>
      <c r="H110" s="24" t="e">
        <f>((F110)/SUM(F73:F141))</f>
        <v>#VALUE!</v>
      </c>
    </row>
    <row r="111" spans="6:11" ht="18.75" x14ac:dyDescent="0.25">
      <c r="F111" s="24">
        <f>((G40^E73)*(H40^E74)*(I40^E75)*(J40^E76)*(K40^E77))</f>
        <v>1.189207115002721</v>
      </c>
      <c r="G111" t="s">
        <v>124</v>
      </c>
      <c r="H111" s="24" t="e">
        <f>((F111)/SUM(F73:F141))</f>
        <v>#VALUE!</v>
      </c>
    </row>
    <row r="112" spans="6:11" ht="18.75" x14ac:dyDescent="0.25">
      <c r="F112" s="24">
        <f>((G41^E73)*(H41^E74)*(I41^E75)*(J41^E76)*(K41^E77))</f>
        <v>1.4142135623730949</v>
      </c>
      <c r="G112" t="s">
        <v>125</v>
      </c>
      <c r="H112" s="24" t="e">
        <f>((F112)/SUM(F73:F141))</f>
        <v>#VALUE!</v>
      </c>
    </row>
    <row r="113" spans="6:8" ht="18.75" x14ac:dyDescent="0.25">
      <c r="F113" s="24">
        <f>((G42^E73)*(H42^E74)*(I42^E75)*(J42^E76)*(K42^E77))</f>
        <v>1.4142135623730949</v>
      </c>
      <c r="G113" t="s">
        <v>126</v>
      </c>
      <c r="H113" s="24" t="e">
        <f>((F113)/SUM(F73:F141))</f>
        <v>#VALUE!</v>
      </c>
    </row>
    <row r="114" spans="6:8" ht="18.75" x14ac:dyDescent="0.25">
      <c r="F114" s="24">
        <f>((G43^E73)*(H43^E74)*(I43^E75)*(J43^E76)*(K43^E77))</f>
        <v>1.4142135623730949</v>
      </c>
      <c r="G114" t="s">
        <v>127</v>
      </c>
      <c r="H114" s="24" t="e">
        <f>((F114)/SUM(F73:F141))</f>
        <v>#VALUE!</v>
      </c>
    </row>
    <row r="115" spans="6:8" ht="18.75" x14ac:dyDescent="0.25">
      <c r="F115" s="24">
        <f>((G44^E73)*(H44^E74)*(I44^E75)*(J44^E76)*(K44^E77))</f>
        <v>1.189207115002721</v>
      </c>
      <c r="G115" t="s">
        <v>128</v>
      </c>
      <c r="H115" s="24" t="e">
        <f>((F115)/SUM(F73:F141))</f>
        <v>#VALUE!</v>
      </c>
    </row>
    <row r="116" spans="6:8" ht="18.75" x14ac:dyDescent="0.25">
      <c r="F116" s="24">
        <f>((G45^E73)*(H45^E74)*(I45^E75)*(J45^E76)*(K45^E77))</f>
        <v>1.5874010519681994</v>
      </c>
      <c r="G116" t="s">
        <v>129</v>
      </c>
      <c r="H116" s="24" t="e">
        <f>((F116)/SUM(F73:F141))</f>
        <v>#VALUE!</v>
      </c>
    </row>
    <row r="117" spans="6:8" ht="18.75" x14ac:dyDescent="0.25">
      <c r="F117" s="24">
        <f>((G46^E73)*(H46^E74)*(I46^E75)*(J46^E76)*(K46^E77))</f>
        <v>1.4142135623730949</v>
      </c>
      <c r="G117" t="s">
        <v>130</v>
      </c>
      <c r="H117" s="24" t="e">
        <f>((F117)/SUM(F73:F141))</f>
        <v>#VALUE!</v>
      </c>
    </row>
    <row r="118" spans="6:8" ht="18.75" x14ac:dyDescent="0.25">
      <c r="F118" s="24">
        <f>((G47^E73)*(H47^E74)*(I47^E75)*(J47^E76)*(K47^E77))</f>
        <v>1.4142135623730949</v>
      </c>
      <c r="G118" t="s">
        <v>131</v>
      </c>
      <c r="H118" s="24" t="e">
        <f>((F118)/SUM(F73:F141))</f>
        <v>#VALUE!</v>
      </c>
    </row>
    <row r="119" spans="6:8" ht="18.75" x14ac:dyDescent="0.25">
      <c r="F119" s="24">
        <f>((G48^E73)*(H48^E74)*(I48^E75)*(J48^E76)*(K48^E77))</f>
        <v>1.4142135623730949</v>
      </c>
      <c r="G119" t="s">
        <v>132</v>
      </c>
      <c r="H119" s="24" t="e">
        <f>((F119)/SUM(F73:F141))</f>
        <v>#VALUE!</v>
      </c>
    </row>
    <row r="120" spans="6:8" ht="18.75" x14ac:dyDescent="0.25">
      <c r="F120" s="24">
        <f>((G49^E73)*(H49^E74)*(I49^E75)*(J49^E76)*(K49^E77))</f>
        <v>1.1114986914316476</v>
      </c>
      <c r="G120" t="s">
        <v>133</v>
      </c>
      <c r="H120" s="24" t="e">
        <f>((F120)/SUM(F73:F141))</f>
        <v>#VALUE!</v>
      </c>
    </row>
    <row r="121" spans="6:8" ht="18.75" x14ac:dyDescent="0.25">
      <c r="F121" s="24">
        <f>((G50^E73)*(H50^E74)*(I50^E75)*(J50^E76)*(K50^E77))</f>
        <v>1</v>
      </c>
      <c r="G121" t="s">
        <v>134</v>
      </c>
      <c r="H121" s="24" t="e">
        <f>((F121)/SUM(F73:F141))</f>
        <v>#VALUE!</v>
      </c>
    </row>
    <row r="122" spans="6:8" ht="18.75" x14ac:dyDescent="0.25">
      <c r="F122" s="24">
        <f>((G51^E73)*(H51^E74)*(I51^E75)*(J51^E76)*(K51^E77))</f>
        <v>1</v>
      </c>
      <c r="G122" t="s">
        <v>135</v>
      </c>
      <c r="H122" s="24" t="e">
        <f>((F122)/SUM(F73:F141))</f>
        <v>#VALUE!</v>
      </c>
    </row>
    <row r="123" spans="6:8" ht="18.75" x14ac:dyDescent="0.25">
      <c r="F123" s="24">
        <f>((G52^E73)*(H52^E74)*(I52^E75)*(J52^E76)*(K52^E77))</f>
        <v>1.5650845800732873</v>
      </c>
      <c r="G123" t="s">
        <v>136</v>
      </c>
      <c r="H123" s="24" t="e">
        <f>((F123)/SUM(F73:F141))</f>
        <v>#VALUE!</v>
      </c>
    </row>
    <row r="124" spans="6:8" ht="18.75" x14ac:dyDescent="0.25">
      <c r="F124" s="24">
        <f>((G53^E73)*(H53^E74)*(I53^E75)*(J53^E76)*(K53^E77))</f>
        <v>1.5650845800732873</v>
      </c>
      <c r="G124" t="s">
        <v>137</v>
      </c>
      <c r="H124" s="24" t="e">
        <f>((F124)/SUM(F73:F141))</f>
        <v>#VALUE!</v>
      </c>
    </row>
    <row r="125" spans="6:8" ht="18.75" x14ac:dyDescent="0.25">
      <c r="F125" s="24">
        <f>((G54^E73)*(H54^E74)*(I54^E75)*(J54^E76)*(K54^E77))</f>
        <v>1.7320508075688776</v>
      </c>
      <c r="G125" t="s">
        <v>138</v>
      </c>
      <c r="H125" s="24" t="e">
        <f>((F125)/SUM(F73:F141))</f>
        <v>#VALUE!</v>
      </c>
    </row>
    <row r="126" spans="6:8" ht="18.75" x14ac:dyDescent="0.25">
      <c r="F126" s="24">
        <f>((G55^E73)*(H55^E74)*(I55^E75)*(J55^E76)*(K55^E77))</f>
        <v>1.5650845800732873</v>
      </c>
      <c r="G126" t="s">
        <v>139</v>
      </c>
      <c r="H126" s="24" t="e">
        <f>((F126)/SUM(F73:F141))</f>
        <v>#VALUE!</v>
      </c>
    </row>
    <row r="127" spans="6:8" ht="18.75" x14ac:dyDescent="0.25">
      <c r="F127" s="24">
        <f>((G56^E73)*(H56^E74)*(I56^E75)*(J56^E76)*(K56^E77))</f>
        <v>1.6188704068605673</v>
      </c>
      <c r="G127" t="s">
        <v>140</v>
      </c>
      <c r="H127" s="24" t="e">
        <f>((F127)/SUM(F73:F141))</f>
        <v>#VALUE!</v>
      </c>
    </row>
    <row r="128" spans="6:8" ht="18.75" x14ac:dyDescent="0.25">
      <c r="F128" s="24">
        <f>((G57^E73)*(H57^E74)*(I57^E75)*(J57^E76)*(K57^E77))</f>
        <v>1.7320508075688776</v>
      </c>
      <c r="G128" t="s">
        <v>141</v>
      </c>
      <c r="H128" s="24" t="e">
        <f>((F128)/SUM(F73:F141))</f>
        <v>#VALUE!</v>
      </c>
    </row>
    <row r="129" spans="6:8" ht="18.75" x14ac:dyDescent="0.25">
      <c r="F129" s="24">
        <f>((G58^E73)*(H58^E74)*(I58^E75)*(J58^E76)*(K58^E77))</f>
        <v>1.4142135623730949</v>
      </c>
      <c r="G129" t="s">
        <v>142</v>
      </c>
      <c r="H129" s="24" t="e">
        <f>((F129)/SUM(F73:F141))</f>
        <v>#VALUE!</v>
      </c>
    </row>
    <row r="130" spans="6:8" ht="18.75" x14ac:dyDescent="0.25">
      <c r="F130" s="24">
        <f>((G59^E73)*(H59^E74)*(I59^E75)*(J59^E76)*(K59^E77))</f>
        <v>1.6188704068605673</v>
      </c>
      <c r="G130" t="s">
        <v>143</v>
      </c>
      <c r="H130" s="24" t="e">
        <f>((F130)/SUM(F73:F141))</f>
        <v>#VALUE!</v>
      </c>
    </row>
    <row r="131" spans="6:8" ht="18.75" x14ac:dyDescent="0.25">
      <c r="F131" s="24">
        <f>((G60^E73)*(H60^E74)*(I60^E75)*(J60^E76)*(K60^E77))</f>
        <v>1.6188704068605673</v>
      </c>
      <c r="G131" t="s">
        <v>144</v>
      </c>
      <c r="H131" s="24" t="e">
        <f>((F131)/SUM(F73:F141))</f>
        <v>#VALUE!</v>
      </c>
    </row>
    <row r="132" spans="6:8" ht="18.75" x14ac:dyDescent="0.25">
      <c r="F132" s="24">
        <f>((G61^E73)*(H61^E74)*(I61^E75)*(J61^E76)*(K61^E77))</f>
        <v>1.7320508075688776</v>
      </c>
      <c r="G132" t="s">
        <v>145</v>
      </c>
      <c r="H132" s="24" t="e">
        <f>((F132)/SUM(F73:F141))</f>
        <v>#VALUE!</v>
      </c>
    </row>
    <row r="133" spans="6:8" ht="18.75" x14ac:dyDescent="0.25">
      <c r="F133" s="24">
        <f>((G62^E73)*(H62^E74)*(I62^E75)*(J62^E76)*(K62^E77))</f>
        <v>1.7320508075688776</v>
      </c>
      <c r="G133" t="s">
        <v>146</v>
      </c>
      <c r="H133" s="24" t="e">
        <f>((F133)/SUM(F73:F141))</f>
        <v>#VALUE!</v>
      </c>
    </row>
    <row r="134" spans="6:8" ht="18.75" x14ac:dyDescent="0.25">
      <c r="F134" s="24">
        <f>((G63^E73)*(H63^E74)*(I63^E75)*(J63^E76)*(K63^E77))</f>
        <v>1.5650845800732873</v>
      </c>
      <c r="G134" t="s">
        <v>147</v>
      </c>
      <c r="H134" s="24" t="e">
        <f>((F134)/SUM(F73:F141))</f>
        <v>#VALUE!</v>
      </c>
    </row>
    <row r="135" spans="6:8" ht="18.75" x14ac:dyDescent="0.25">
      <c r="F135" s="24">
        <f>((G64^E73)*(H64^E74)*(I64^E75)*(J64^E76)*(K64^E77))</f>
        <v>1.5650845800732873</v>
      </c>
      <c r="G135" t="s">
        <v>148</v>
      </c>
      <c r="H135" s="24" t="e">
        <f>((F135)/SUM(F73:F141))</f>
        <v>#VALUE!</v>
      </c>
    </row>
    <row r="136" spans="6:8" ht="18.75" x14ac:dyDescent="0.25">
      <c r="F136" s="24">
        <f>((G65^E73)*(H65^E74)*(I65^E75)*(J65^E76)*(K65^E77))</f>
        <v>1.462814543223893</v>
      </c>
      <c r="G136" t="s">
        <v>149</v>
      </c>
      <c r="H136" s="24" t="e">
        <f>((F136)/SUM(F73:F141))</f>
        <v>#VALUE!</v>
      </c>
    </row>
    <row r="137" spans="6:8" ht="18.75" x14ac:dyDescent="0.25">
      <c r="F137" s="24">
        <f>((G66^E73)*(H66^E74)*(I66^E75)*(J66^E76)*(K66^E77))</f>
        <v>1.4142135623730949</v>
      </c>
      <c r="G137" t="s">
        <v>150</v>
      </c>
      <c r="H137" s="24" t="e">
        <f>((F137)/SUM(F73:F141))</f>
        <v>#VALUE!</v>
      </c>
    </row>
    <row r="138" spans="6:8" ht="18.75" x14ac:dyDescent="0.25">
      <c r="F138" s="24">
        <f>((G67^E73)*(H67^E74)*(I67^E75)*(J67^E76)*(K67^E77))</f>
        <v>1.462814543223893</v>
      </c>
      <c r="G138" t="s">
        <v>151</v>
      </c>
      <c r="H138" s="24" t="e">
        <f>((F138)/SUM(F73:F141))</f>
        <v>#VALUE!</v>
      </c>
    </row>
    <row r="139" spans="6:8" ht="18.75" x14ac:dyDescent="0.25">
      <c r="F139" s="24">
        <f>((G68^E73)*(H68^E74)*(I68^E75)*(J68^E76)*(K68^E77))</f>
        <v>1.462814543223893</v>
      </c>
      <c r="G139" t="s">
        <v>152</v>
      </c>
      <c r="H139" s="24" t="e">
        <f>((F139)/SUM(F73:F141))</f>
        <v>#VALUE!</v>
      </c>
    </row>
    <row r="140" spans="6:8" ht="18.75" x14ac:dyDescent="0.25">
      <c r="F140" s="24">
        <f>((G69^E73)*(H69^E74)*(I69^E75)*(J69^E76)*(K69^E77))</f>
        <v>1.462814543223893</v>
      </c>
      <c r="G140" t="s">
        <v>153</v>
      </c>
      <c r="H140" s="24" t="e">
        <f>((F140)/SUM(F73:F141))</f>
        <v>#VALUE!</v>
      </c>
    </row>
    <row r="141" spans="6:8" ht="18.75" x14ac:dyDescent="0.25">
      <c r="F141" s="24">
        <f>((G70^E73)*(H70^E74)*(I70^E75)*(J70^E76)*(K70^E77))</f>
        <v>1.462814543223893</v>
      </c>
      <c r="G141" t="s">
        <v>154</v>
      </c>
      <c r="H141" s="24" t="e">
        <f>((F141)/SUM(F73:F141))</f>
        <v>#VALUE!</v>
      </c>
    </row>
    <row r="261" spans="1:5" x14ac:dyDescent="0.25">
      <c r="A261">
        <v>2</v>
      </c>
      <c r="B261">
        <v>2</v>
      </c>
      <c r="C261">
        <v>2</v>
      </c>
      <c r="D261">
        <v>2</v>
      </c>
      <c r="E261">
        <v>2</v>
      </c>
    </row>
    <row r="262" spans="1:5" x14ac:dyDescent="0.25">
      <c r="A262">
        <v>2</v>
      </c>
      <c r="B262">
        <v>2</v>
      </c>
      <c r="C262">
        <v>2</v>
      </c>
      <c r="D262">
        <v>2</v>
      </c>
      <c r="E262">
        <v>2</v>
      </c>
    </row>
    <row r="263" spans="1:5" x14ac:dyDescent="0.25">
      <c r="A263">
        <v>2</v>
      </c>
      <c r="B263">
        <v>2</v>
      </c>
      <c r="C263">
        <v>2</v>
      </c>
      <c r="D263">
        <v>2</v>
      </c>
      <c r="E263">
        <v>2</v>
      </c>
    </row>
    <row r="264" spans="1:5" x14ac:dyDescent="0.25">
      <c r="A264">
        <v>2</v>
      </c>
      <c r="B264">
        <v>2</v>
      </c>
      <c r="C264">
        <v>2</v>
      </c>
      <c r="D264">
        <v>2</v>
      </c>
      <c r="E264">
        <v>2</v>
      </c>
    </row>
    <row r="265" spans="1:5" x14ac:dyDescent="0.25">
      <c r="A265">
        <v>2</v>
      </c>
      <c r="B265">
        <v>2</v>
      </c>
      <c r="C265">
        <v>2</v>
      </c>
      <c r="D265">
        <v>2</v>
      </c>
      <c r="E265">
        <v>2</v>
      </c>
    </row>
    <row r="266" spans="1:5" x14ac:dyDescent="0.25">
      <c r="A266">
        <v>4</v>
      </c>
      <c r="B266">
        <v>3</v>
      </c>
      <c r="C266">
        <v>3</v>
      </c>
      <c r="D266">
        <v>2</v>
      </c>
      <c r="E266">
        <v>2</v>
      </c>
    </row>
    <row r="267" spans="1:5" x14ac:dyDescent="0.25">
      <c r="A267">
        <v>2</v>
      </c>
      <c r="B267">
        <v>2</v>
      </c>
      <c r="C267">
        <v>2</v>
      </c>
      <c r="D267">
        <v>2</v>
      </c>
      <c r="E267">
        <v>2</v>
      </c>
    </row>
    <row r="268" spans="1:5" x14ac:dyDescent="0.25">
      <c r="A268">
        <v>2</v>
      </c>
      <c r="B268">
        <v>2</v>
      </c>
      <c r="C268">
        <v>2</v>
      </c>
      <c r="D268">
        <v>2</v>
      </c>
      <c r="E268">
        <v>2</v>
      </c>
    </row>
    <row r="269" spans="1:5" x14ac:dyDescent="0.25">
      <c r="A269">
        <v>2</v>
      </c>
      <c r="B269">
        <v>2</v>
      </c>
      <c r="C269">
        <v>2</v>
      </c>
      <c r="D269">
        <v>2</v>
      </c>
      <c r="E269">
        <v>3</v>
      </c>
    </row>
    <row r="270" spans="1:5" x14ac:dyDescent="0.25">
      <c r="A270">
        <v>2</v>
      </c>
      <c r="B270">
        <v>2</v>
      </c>
      <c r="C270">
        <v>2</v>
      </c>
      <c r="D270">
        <v>2</v>
      </c>
      <c r="E270">
        <v>3</v>
      </c>
    </row>
    <row r="271" spans="1:5" x14ac:dyDescent="0.25">
      <c r="A271">
        <v>3</v>
      </c>
      <c r="B271">
        <v>3</v>
      </c>
      <c r="C271">
        <v>3</v>
      </c>
      <c r="D271">
        <v>3</v>
      </c>
      <c r="E271">
        <v>2</v>
      </c>
    </row>
    <row r="272" spans="1:5" x14ac:dyDescent="0.25">
      <c r="A272">
        <v>3</v>
      </c>
      <c r="B272">
        <v>3</v>
      </c>
      <c r="C272">
        <v>3</v>
      </c>
      <c r="D272">
        <v>3</v>
      </c>
      <c r="E272">
        <v>2</v>
      </c>
    </row>
    <row r="273" spans="1:5" x14ac:dyDescent="0.25">
      <c r="A273">
        <v>2</v>
      </c>
      <c r="B273">
        <v>2</v>
      </c>
      <c r="C273">
        <v>3</v>
      </c>
      <c r="D273">
        <v>3</v>
      </c>
      <c r="E273">
        <v>2</v>
      </c>
    </row>
    <row r="274" spans="1:5" x14ac:dyDescent="0.25">
      <c r="A274">
        <v>2</v>
      </c>
      <c r="B274">
        <v>2</v>
      </c>
      <c r="C274">
        <v>3</v>
      </c>
      <c r="D274">
        <v>3</v>
      </c>
      <c r="E274">
        <v>2</v>
      </c>
    </row>
    <row r="275" spans="1:5" x14ac:dyDescent="0.25">
      <c r="A275">
        <v>2</v>
      </c>
      <c r="B275">
        <v>3</v>
      </c>
      <c r="C275">
        <v>3</v>
      </c>
      <c r="D275">
        <v>3</v>
      </c>
      <c r="E275">
        <v>2</v>
      </c>
    </row>
    <row r="276" spans="1:5" x14ac:dyDescent="0.25">
      <c r="A276">
        <v>3</v>
      </c>
      <c r="B276">
        <v>3</v>
      </c>
      <c r="C276">
        <v>3</v>
      </c>
      <c r="D276">
        <v>3</v>
      </c>
      <c r="E276">
        <v>2</v>
      </c>
    </row>
    <row r="277" spans="1:5" x14ac:dyDescent="0.25">
      <c r="A277">
        <v>2</v>
      </c>
      <c r="B277">
        <v>2</v>
      </c>
      <c r="C277">
        <v>2</v>
      </c>
      <c r="D277">
        <v>3</v>
      </c>
      <c r="E277">
        <v>2</v>
      </c>
    </row>
    <row r="278" spans="1:5" x14ac:dyDescent="0.25">
      <c r="A278">
        <v>3</v>
      </c>
      <c r="B278">
        <v>2</v>
      </c>
      <c r="C278">
        <v>3</v>
      </c>
      <c r="D278">
        <v>3</v>
      </c>
      <c r="E278">
        <v>4</v>
      </c>
    </row>
    <row r="279" spans="1:5" x14ac:dyDescent="0.25">
      <c r="A279">
        <v>2</v>
      </c>
      <c r="B279">
        <v>2</v>
      </c>
      <c r="C279">
        <v>3</v>
      </c>
      <c r="D279">
        <v>3</v>
      </c>
      <c r="E279">
        <v>2</v>
      </c>
    </row>
    <row r="280" spans="1:5" x14ac:dyDescent="0.25">
      <c r="A280">
        <v>3</v>
      </c>
      <c r="B280">
        <v>3</v>
      </c>
      <c r="C280">
        <v>3</v>
      </c>
      <c r="D280">
        <v>3</v>
      </c>
      <c r="E280">
        <v>2</v>
      </c>
    </row>
    <row r="281" spans="1:5" x14ac:dyDescent="0.25">
      <c r="A281">
        <v>3</v>
      </c>
      <c r="B281">
        <v>3</v>
      </c>
      <c r="C281">
        <v>3</v>
      </c>
      <c r="D281">
        <v>3</v>
      </c>
      <c r="E281">
        <v>2</v>
      </c>
    </row>
    <row r="282" spans="1:5" x14ac:dyDescent="0.25">
      <c r="A282">
        <v>3</v>
      </c>
      <c r="B282">
        <v>3</v>
      </c>
      <c r="C282">
        <v>3</v>
      </c>
      <c r="D282">
        <v>3</v>
      </c>
      <c r="E282">
        <v>2</v>
      </c>
    </row>
    <row r="283" spans="1:5" x14ac:dyDescent="0.25">
      <c r="A283">
        <v>3</v>
      </c>
      <c r="B283">
        <v>3</v>
      </c>
      <c r="C283">
        <v>3</v>
      </c>
      <c r="D283">
        <v>3</v>
      </c>
      <c r="E283">
        <v>2</v>
      </c>
    </row>
    <row r="284" spans="1:5" x14ac:dyDescent="0.25">
      <c r="A284">
        <v>2</v>
      </c>
      <c r="B284">
        <v>3</v>
      </c>
      <c r="C284">
        <v>2</v>
      </c>
      <c r="D284">
        <v>3</v>
      </c>
      <c r="E284">
        <v>2</v>
      </c>
    </row>
    <row r="285" spans="1:5" x14ac:dyDescent="0.25">
      <c r="A285">
        <v>2</v>
      </c>
      <c r="B285">
        <v>2</v>
      </c>
      <c r="C285">
        <v>2</v>
      </c>
      <c r="D285">
        <v>3</v>
      </c>
      <c r="E285">
        <v>3</v>
      </c>
    </row>
    <row r="286" spans="1:5" x14ac:dyDescent="0.25">
      <c r="A286">
        <v>2</v>
      </c>
      <c r="B286">
        <v>2</v>
      </c>
      <c r="C286">
        <v>2</v>
      </c>
      <c r="D286">
        <v>3</v>
      </c>
      <c r="E286">
        <v>3</v>
      </c>
    </row>
    <row r="287" spans="1:5" x14ac:dyDescent="0.25">
      <c r="A287">
        <v>2</v>
      </c>
      <c r="B287">
        <v>2</v>
      </c>
      <c r="C287">
        <v>2</v>
      </c>
      <c r="D287">
        <v>3</v>
      </c>
      <c r="E287">
        <v>3</v>
      </c>
    </row>
    <row r="288" spans="1:5" x14ac:dyDescent="0.25">
      <c r="A288">
        <v>2</v>
      </c>
      <c r="B288">
        <v>2</v>
      </c>
      <c r="C288">
        <v>2</v>
      </c>
      <c r="D288">
        <v>3</v>
      </c>
      <c r="E288">
        <v>3</v>
      </c>
    </row>
    <row r="289" spans="1:5" x14ac:dyDescent="0.25">
      <c r="A289">
        <v>3</v>
      </c>
      <c r="B289">
        <v>3</v>
      </c>
      <c r="C289">
        <v>3</v>
      </c>
      <c r="D289">
        <v>3</v>
      </c>
      <c r="E289">
        <v>3</v>
      </c>
    </row>
    <row r="290" spans="1:5" x14ac:dyDescent="0.25">
      <c r="A290">
        <v>3</v>
      </c>
      <c r="B290">
        <v>3</v>
      </c>
      <c r="C290">
        <v>3</v>
      </c>
      <c r="D290">
        <v>3</v>
      </c>
      <c r="E290">
        <v>3</v>
      </c>
    </row>
    <row r="291" spans="1:5" x14ac:dyDescent="0.25">
      <c r="A291">
        <v>2</v>
      </c>
      <c r="B291">
        <v>2</v>
      </c>
      <c r="C291">
        <v>2</v>
      </c>
      <c r="D291">
        <v>3</v>
      </c>
      <c r="E291">
        <v>3</v>
      </c>
    </row>
    <row r="292" spans="1:5" x14ac:dyDescent="0.25">
      <c r="A292">
        <v>3</v>
      </c>
      <c r="B292">
        <v>2</v>
      </c>
      <c r="C292">
        <v>2</v>
      </c>
      <c r="D292">
        <v>3</v>
      </c>
      <c r="E292">
        <v>3</v>
      </c>
    </row>
    <row r="293" spans="1:5" x14ac:dyDescent="0.25">
      <c r="A293">
        <v>3</v>
      </c>
      <c r="B293">
        <v>3</v>
      </c>
      <c r="C293">
        <v>3</v>
      </c>
      <c r="D293">
        <v>3</v>
      </c>
      <c r="E293">
        <v>4</v>
      </c>
    </row>
    <row r="294" spans="1:5" x14ac:dyDescent="0.25">
      <c r="A294">
        <v>3</v>
      </c>
      <c r="B294">
        <v>3</v>
      </c>
      <c r="C294">
        <v>3</v>
      </c>
      <c r="D294">
        <v>3</v>
      </c>
      <c r="E294">
        <v>4</v>
      </c>
    </row>
    <row r="295" spans="1:5" x14ac:dyDescent="0.25">
      <c r="A295">
        <v>3</v>
      </c>
      <c r="B295">
        <v>3</v>
      </c>
      <c r="C295">
        <v>3</v>
      </c>
      <c r="D295">
        <v>3</v>
      </c>
      <c r="E295">
        <v>2</v>
      </c>
    </row>
    <row r="296" spans="1:5" x14ac:dyDescent="0.25">
      <c r="A296">
        <v>3</v>
      </c>
      <c r="B296">
        <v>3</v>
      </c>
      <c r="C296">
        <v>3</v>
      </c>
      <c r="D296">
        <v>3</v>
      </c>
      <c r="E296">
        <v>2</v>
      </c>
    </row>
    <row r="297" spans="1:5" x14ac:dyDescent="0.25">
      <c r="A297">
        <v>3</v>
      </c>
      <c r="B297">
        <v>4</v>
      </c>
      <c r="C297">
        <v>3</v>
      </c>
      <c r="D297">
        <v>3</v>
      </c>
      <c r="E297">
        <v>4</v>
      </c>
    </row>
    <row r="298" spans="1:5" x14ac:dyDescent="0.25">
      <c r="A298">
        <v>4</v>
      </c>
      <c r="B298">
        <v>4</v>
      </c>
      <c r="C298">
        <v>3</v>
      </c>
      <c r="D298">
        <v>3</v>
      </c>
      <c r="E298">
        <v>4</v>
      </c>
    </row>
    <row r="299" spans="1:5" x14ac:dyDescent="0.25">
      <c r="A299">
        <v>2</v>
      </c>
      <c r="B299">
        <v>2</v>
      </c>
      <c r="C299">
        <v>2</v>
      </c>
      <c r="D299">
        <v>3</v>
      </c>
      <c r="E299">
        <v>4</v>
      </c>
    </row>
    <row r="300" spans="1:5" x14ac:dyDescent="0.25">
      <c r="A300">
        <v>2</v>
      </c>
      <c r="B300">
        <v>2</v>
      </c>
      <c r="C300">
        <v>2</v>
      </c>
      <c r="D300">
        <v>3</v>
      </c>
      <c r="E300">
        <v>4</v>
      </c>
    </row>
    <row r="301" spans="1:5" x14ac:dyDescent="0.25">
      <c r="A301">
        <v>2</v>
      </c>
      <c r="B301">
        <v>2</v>
      </c>
      <c r="C301">
        <v>2</v>
      </c>
      <c r="D301">
        <v>3</v>
      </c>
      <c r="E301">
        <v>4</v>
      </c>
    </row>
    <row r="302" spans="1:5" x14ac:dyDescent="0.25">
      <c r="A302">
        <v>3</v>
      </c>
      <c r="B302">
        <v>3</v>
      </c>
      <c r="C302">
        <v>3</v>
      </c>
      <c r="D302">
        <v>3</v>
      </c>
      <c r="E302">
        <v>4</v>
      </c>
    </row>
    <row r="303" spans="1:5" x14ac:dyDescent="0.25">
      <c r="A303">
        <v>3</v>
      </c>
      <c r="B303">
        <v>3</v>
      </c>
      <c r="C303">
        <v>3</v>
      </c>
      <c r="D303">
        <v>3</v>
      </c>
      <c r="E303">
        <v>4</v>
      </c>
    </row>
    <row r="304" spans="1:5" x14ac:dyDescent="0.25">
      <c r="A304">
        <v>3</v>
      </c>
      <c r="B304">
        <v>3</v>
      </c>
      <c r="C304">
        <v>3</v>
      </c>
      <c r="D304">
        <v>3</v>
      </c>
      <c r="E304">
        <v>4</v>
      </c>
    </row>
    <row r="305" spans="1:5" x14ac:dyDescent="0.25">
      <c r="A305">
        <v>4</v>
      </c>
      <c r="B305">
        <v>4</v>
      </c>
      <c r="C305">
        <v>4</v>
      </c>
      <c r="D305">
        <v>3</v>
      </c>
      <c r="E305">
        <v>4</v>
      </c>
    </row>
    <row r="306" spans="1:5" x14ac:dyDescent="0.25">
      <c r="A306">
        <v>4</v>
      </c>
      <c r="B306">
        <v>4</v>
      </c>
      <c r="C306">
        <v>4</v>
      </c>
      <c r="D306">
        <v>3</v>
      </c>
      <c r="E306">
        <v>4</v>
      </c>
    </row>
    <row r="307" spans="1:5" x14ac:dyDescent="0.25">
      <c r="A307">
        <v>4</v>
      </c>
      <c r="B307">
        <v>3</v>
      </c>
      <c r="C307">
        <v>4</v>
      </c>
      <c r="D307">
        <v>3</v>
      </c>
      <c r="E307">
        <v>4</v>
      </c>
    </row>
    <row r="308" spans="1:5" x14ac:dyDescent="0.25">
      <c r="A308">
        <v>4</v>
      </c>
      <c r="B308">
        <v>3</v>
      </c>
      <c r="C308">
        <v>4</v>
      </c>
      <c r="D308">
        <v>3</v>
      </c>
      <c r="E308">
        <v>4</v>
      </c>
    </row>
    <row r="309" spans="1:5" x14ac:dyDescent="0.25">
      <c r="A309">
        <v>4</v>
      </c>
      <c r="B309">
        <v>3</v>
      </c>
      <c r="C309">
        <v>4</v>
      </c>
      <c r="D309">
        <v>3</v>
      </c>
      <c r="E309">
        <v>4</v>
      </c>
    </row>
    <row r="310" spans="1:5" x14ac:dyDescent="0.25">
      <c r="A310">
        <v>4</v>
      </c>
      <c r="B310">
        <v>3</v>
      </c>
      <c r="C310">
        <v>4</v>
      </c>
      <c r="D310">
        <v>3</v>
      </c>
      <c r="E310">
        <v>4</v>
      </c>
    </row>
    <row r="311" spans="1:5" x14ac:dyDescent="0.25">
      <c r="A311">
        <v>4</v>
      </c>
      <c r="B311">
        <v>3</v>
      </c>
      <c r="C311">
        <v>4</v>
      </c>
      <c r="D311">
        <v>3</v>
      </c>
      <c r="E311">
        <v>4</v>
      </c>
    </row>
    <row r="312" spans="1:5" x14ac:dyDescent="0.25">
      <c r="A312">
        <v>4</v>
      </c>
      <c r="B312">
        <v>4</v>
      </c>
      <c r="C312">
        <v>4</v>
      </c>
      <c r="D312">
        <v>3</v>
      </c>
      <c r="E312">
        <v>2</v>
      </c>
    </row>
    <row r="313" spans="1:5" x14ac:dyDescent="0.25">
      <c r="A313">
        <v>3</v>
      </c>
      <c r="B313">
        <v>3</v>
      </c>
      <c r="C313">
        <v>4</v>
      </c>
      <c r="D313">
        <v>3</v>
      </c>
      <c r="E313">
        <v>2</v>
      </c>
    </row>
    <row r="314" spans="1:5" x14ac:dyDescent="0.25">
      <c r="A314">
        <v>4</v>
      </c>
      <c r="B314">
        <v>3</v>
      </c>
      <c r="C314">
        <v>4</v>
      </c>
      <c r="D314">
        <v>3</v>
      </c>
      <c r="E314">
        <v>2</v>
      </c>
    </row>
    <row r="315" spans="1:5" x14ac:dyDescent="0.25">
      <c r="A315">
        <v>4</v>
      </c>
      <c r="B315">
        <v>3</v>
      </c>
      <c r="C315">
        <v>4</v>
      </c>
      <c r="D315">
        <v>3</v>
      </c>
      <c r="E315">
        <v>2</v>
      </c>
    </row>
    <row r="316" spans="1:5" x14ac:dyDescent="0.25">
      <c r="A316">
        <v>4</v>
      </c>
      <c r="B316">
        <v>3</v>
      </c>
      <c r="C316">
        <v>4</v>
      </c>
      <c r="D316">
        <v>3</v>
      </c>
      <c r="E316">
        <v>2</v>
      </c>
    </row>
    <row r="317" spans="1:5" x14ac:dyDescent="0.25">
      <c r="A317">
        <v>4</v>
      </c>
      <c r="B317">
        <v>3</v>
      </c>
      <c r="C317">
        <v>4</v>
      </c>
      <c r="D317">
        <v>3</v>
      </c>
      <c r="E317">
        <v>2</v>
      </c>
    </row>
    <row r="318" spans="1:5" x14ac:dyDescent="0.25">
      <c r="A318">
        <v>4</v>
      </c>
      <c r="B318">
        <v>3</v>
      </c>
      <c r="C318">
        <v>4</v>
      </c>
      <c r="D318">
        <v>3</v>
      </c>
      <c r="E318">
        <v>2</v>
      </c>
    </row>
    <row r="319" spans="1:5" x14ac:dyDescent="0.25">
      <c r="A319">
        <v>4</v>
      </c>
      <c r="B319">
        <v>4</v>
      </c>
      <c r="C319">
        <v>4</v>
      </c>
      <c r="D319">
        <v>3</v>
      </c>
      <c r="E319">
        <v>2</v>
      </c>
    </row>
    <row r="320" spans="1:5" x14ac:dyDescent="0.25">
      <c r="A320">
        <v>3</v>
      </c>
      <c r="B320">
        <v>3</v>
      </c>
      <c r="C320">
        <v>4</v>
      </c>
      <c r="D320">
        <v>3</v>
      </c>
      <c r="E320">
        <v>2</v>
      </c>
    </row>
    <row r="321" spans="1:5" x14ac:dyDescent="0.25">
      <c r="A321">
        <v>4</v>
      </c>
      <c r="B321">
        <v>4</v>
      </c>
      <c r="C321">
        <v>4</v>
      </c>
      <c r="D321">
        <v>3</v>
      </c>
      <c r="E321">
        <v>2</v>
      </c>
    </row>
    <row r="322" spans="1:5" x14ac:dyDescent="0.25">
      <c r="A322">
        <v>4</v>
      </c>
      <c r="B322">
        <v>4</v>
      </c>
      <c r="C322">
        <v>4</v>
      </c>
      <c r="D322">
        <v>4</v>
      </c>
      <c r="E322">
        <v>4</v>
      </c>
    </row>
    <row r="323" spans="1:5" x14ac:dyDescent="0.25">
      <c r="A323">
        <v>3</v>
      </c>
      <c r="B323">
        <v>3</v>
      </c>
      <c r="C323">
        <v>4</v>
      </c>
      <c r="D323">
        <v>4</v>
      </c>
      <c r="E323">
        <v>2</v>
      </c>
    </row>
    <row r="324" spans="1:5" x14ac:dyDescent="0.25">
      <c r="A324">
        <v>4</v>
      </c>
      <c r="B324">
        <v>3</v>
      </c>
      <c r="C324">
        <v>4</v>
      </c>
      <c r="D324">
        <v>4</v>
      </c>
      <c r="E324">
        <v>2</v>
      </c>
    </row>
    <row r="325" spans="1:5" x14ac:dyDescent="0.25">
      <c r="A325">
        <v>4</v>
      </c>
      <c r="B325">
        <v>3</v>
      </c>
      <c r="C325">
        <v>4</v>
      </c>
      <c r="D325">
        <v>4</v>
      </c>
      <c r="E325">
        <v>2</v>
      </c>
    </row>
    <row r="326" spans="1:5" x14ac:dyDescent="0.25">
      <c r="A326">
        <v>4</v>
      </c>
      <c r="B326">
        <v>3</v>
      </c>
      <c r="C326">
        <v>4</v>
      </c>
      <c r="D326">
        <v>4</v>
      </c>
      <c r="E326">
        <v>2</v>
      </c>
    </row>
    <row r="327" spans="1:5" x14ac:dyDescent="0.25">
      <c r="A327">
        <v>3</v>
      </c>
      <c r="B327">
        <v>3</v>
      </c>
      <c r="C327">
        <v>4</v>
      </c>
      <c r="D327">
        <v>4</v>
      </c>
      <c r="E327">
        <v>2</v>
      </c>
    </row>
    <row r="328" spans="1:5" x14ac:dyDescent="0.25">
      <c r="A328">
        <v>4</v>
      </c>
      <c r="B328">
        <v>4</v>
      </c>
      <c r="C328">
        <v>4</v>
      </c>
      <c r="D328">
        <v>4</v>
      </c>
      <c r="E328">
        <v>2</v>
      </c>
    </row>
    <row r="329" spans="1:5" x14ac:dyDescent="0.25">
      <c r="A329">
        <v>4</v>
      </c>
      <c r="B329">
        <v>4</v>
      </c>
      <c r="C329">
        <v>4</v>
      </c>
      <c r="D329">
        <v>4</v>
      </c>
      <c r="E329">
        <v>2</v>
      </c>
    </row>
  </sheetData>
  <mergeCells count="11">
    <mergeCell ref="J89:K90"/>
    <mergeCell ref="J72:K76"/>
    <mergeCell ref="J77:K82"/>
    <mergeCell ref="J83:K84"/>
    <mergeCell ref="J85:K86"/>
    <mergeCell ref="J87:K88"/>
    <mergeCell ref="J91:K92"/>
    <mergeCell ref="J93:K94"/>
    <mergeCell ref="J95:K96"/>
    <mergeCell ref="J97:K98"/>
    <mergeCell ref="J99:K100"/>
  </mergeCells>
  <phoneticPr fontId="6" type="noConversion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FAE72-17CB-4014-8CCC-0548DDDBCD88}">
  <dimension ref="A1:K15"/>
  <sheetViews>
    <sheetView zoomScale="55" zoomScaleNormal="55" workbookViewId="0"/>
  </sheetViews>
  <sheetFormatPr defaultRowHeight="15" x14ac:dyDescent="0.25"/>
  <cols>
    <col min="1" max="1" width="17.85546875" bestFit="1" customWidth="1"/>
    <col min="9" max="9" width="28.7109375" bestFit="1" customWidth="1"/>
    <col min="11" max="11" width="17.140625" bestFit="1" customWidth="1"/>
  </cols>
  <sheetData>
    <row r="1" spans="1:11" ht="15.75" x14ac:dyDescent="0.25">
      <c r="A1" s="6">
        <v>24750000</v>
      </c>
      <c r="B1" s="7">
        <v>125</v>
      </c>
      <c r="C1" s="7">
        <v>114</v>
      </c>
      <c r="D1" s="8">
        <v>4.2</v>
      </c>
      <c r="G1" s="25" t="s">
        <v>80</v>
      </c>
      <c r="I1" s="20" t="s">
        <v>81</v>
      </c>
      <c r="K1" s="25" t="s">
        <v>82</v>
      </c>
    </row>
    <row r="2" spans="1:11" ht="18.75" x14ac:dyDescent="0.25">
      <c r="A2" s="6">
        <v>18380000</v>
      </c>
      <c r="B2" s="7">
        <v>115</v>
      </c>
      <c r="C2" s="7">
        <v>102</v>
      </c>
      <c r="D2" s="8">
        <v>4.0999999999999996</v>
      </c>
      <c r="G2" s="18">
        <v>2</v>
      </c>
      <c r="I2" s="30">
        <f>-1*(((G2)/SUM(G2:G5)))</f>
        <v>-0.18181818181818182</v>
      </c>
      <c r="K2" s="24">
        <f>((A1^I2)*(B1^I3)*(C1^I4)*(D1^I5))</f>
        <v>1.2374237139578137</v>
      </c>
    </row>
    <row r="3" spans="1:11" ht="18.75" x14ac:dyDescent="0.25">
      <c r="A3" s="6">
        <v>16900000</v>
      </c>
      <c r="B3" s="7">
        <v>110</v>
      </c>
      <c r="C3" s="7">
        <v>98</v>
      </c>
      <c r="D3" s="8">
        <v>4</v>
      </c>
      <c r="G3" s="18">
        <v>4</v>
      </c>
      <c r="I3" s="30">
        <f>((G3)/SUM(G2:G5))</f>
        <v>0.36363636363636365</v>
      </c>
      <c r="K3" s="24">
        <f>((A2^I2)*(B2^I3)*(C2^I4)*(D2^I5))</f>
        <v>1.2239674560475864</v>
      </c>
    </row>
    <row r="4" spans="1:11" ht="18.75" x14ac:dyDescent="0.25">
      <c r="A4" s="6">
        <v>20360000</v>
      </c>
      <c r="B4" s="7">
        <v>110</v>
      </c>
      <c r="C4" s="7">
        <v>99</v>
      </c>
      <c r="D4" s="10">
        <v>4</v>
      </c>
      <c r="G4" s="18">
        <v>3</v>
      </c>
      <c r="I4" s="30">
        <f>((G4)/SUM(G2:G5))</f>
        <v>0.27272727272727271</v>
      </c>
      <c r="K4" s="24">
        <f>((A3^I2)*(B3^I3)*(C3^I4)*(D3^I5))</f>
        <v>1.2041774877028459</v>
      </c>
    </row>
    <row r="5" spans="1:11" ht="18.75" x14ac:dyDescent="0.25">
      <c r="A5" s="6">
        <v>17190000</v>
      </c>
      <c r="B5" s="7">
        <v>115</v>
      </c>
      <c r="C5" s="7">
        <v>96</v>
      </c>
      <c r="D5" s="8">
        <v>4</v>
      </c>
      <c r="G5" s="18">
        <v>2</v>
      </c>
      <c r="I5" s="30">
        <f>((G5)/SUM(G2:G5))</f>
        <v>0.18181818181818182</v>
      </c>
      <c r="K5" s="24">
        <f>((A4^I2)*(B4^I3)*(C4^I4)*(D4^I5))</f>
        <v>1.1673081658310085</v>
      </c>
    </row>
    <row r="6" spans="1:11" ht="18.75" x14ac:dyDescent="0.25">
      <c r="A6" s="6">
        <v>24750000</v>
      </c>
      <c r="B6" s="7">
        <v>125</v>
      </c>
      <c r="C6" s="7">
        <v>114</v>
      </c>
      <c r="D6" s="8">
        <v>4.2</v>
      </c>
      <c r="G6" s="33"/>
      <c r="I6" s="34"/>
      <c r="K6" s="24">
        <f>((A5^I2)*(B5^I3)*(C5^I4)*(D5^I5))</f>
        <v>1.2131788894253623</v>
      </c>
    </row>
    <row r="7" spans="1:11" ht="18.75" x14ac:dyDescent="0.25">
      <c r="K7" s="24">
        <f>((A6^I2)*(B6^I3)*(C6^I4)*(D6^I5))</f>
        <v>1.2374237139578137</v>
      </c>
    </row>
    <row r="10" spans="1:11" ht="18.75" x14ac:dyDescent="0.25">
      <c r="A10" s="31">
        <v>18090000</v>
      </c>
      <c r="B10" s="24">
        <v>109.5</v>
      </c>
      <c r="C10" s="24">
        <v>90</v>
      </c>
      <c r="D10" s="24">
        <v>4</v>
      </c>
      <c r="E10" s="24">
        <v>12</v>
      </c>
    </row>
    <row r="11" spans="1:11" ht="18.75" x14ac:dyDescent="0.25">
      <c r="A11" s="31">
        <v>20940000</v>
      </c>
      <c r="B11" s="24">
        <v>125</v>
      </c>
      <c r="C11" s="24">
        <v>111</v>
      </c>
      <c r="D11" s="24">
        <v>5.5</v>
      </c>
      <c r="E11" s="24">
        <v>18</v>
      </c>
    </row>
    <row r="12" spans="1:11" ht="18.75" x14ac:dyDescent="0.3">
      <c r="A12" s="31">
        <v>16960000</v>
      </c>
      <c r="B12" s="24">
        <v>125</v>
      </c>
      <c r="C12" s="24">
        <v>94</v>
      </c>
      <c r="D12" s="24">
        <v>4.2</v>
      </c>
      <c r="E12" s="32">
        <v>10.1</v>
      </c>
    </row>
    <row r="13" spans="1:11" ht="18.75" x14ac:dyDescent="0.25">
      <c r="A13" s="31">
        <v>83250000</v>
      </c>
      <c r="B13" s="24">
        <v>249.01</v>
      </c>
      <c r="C13" s="24">
        <v>182</v>
      </c>
      <c r="D13" s="24">
        <v>11.5</v>
      </c>
      <c r="E13" s="24">
        <v>45</v>
      </c>
    </row>
    <row r="14" spans="1:11" ht="18.75" x14ac:dyDescent="0.25">
      <c r="A14" s="31">
        <v>32930000</v>
      </c>
      <c r="B14" s="24">
        <v>150</v>
      </c>
      <c r="C14" s="24">
        <v>132</v>
      </c>
      <c r="D14" s="24">
        <v>8</v>
      </c>
      <c r="E14" s="24">
        <v>28.8</v>
      </c>
    </row>
    <row r="15" spans="1:11" ht="18.75" x14ac:dyDescent="0.25">
      <c r="A15" s="31">
        <v>29080000</v>
      </c>
      <c r="B15" s="24">
        <v>155</v>
      </c>
      <c r="C15" s="24">
        <v>127</v>
      </c>
      <c r="D15" s="24">
        <v>6.6</v>
      </c>
      <c r="E15" s="24">
        <v>24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Damar</dc:creator>
  <cp:lastModifiedBy>afi makarim</cp:lastModifiedBy>
  <dcterms:created xsi:type="dcterms:W3CDTF">2020-07-14T13:25:02Z</dcterms:created>
  <dcterms:modified xsi:type="dcterms:W3CDTF">2020-07-27T20:37:46Z</dcterms:modified>
</cp:coreProperties>
</file>