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tatoeshine\before-veg-out\semester2\applied statistics\"/>
    </mc:Choice>
  </mc:AlternateContent>
  <xr:revisionPtr revIDLastSave="0" documentId="13_ncr:1_{4EA2DA52-3276-4E32-BEC5-DE5A1F719E9C}" xr6:coauthVersionLast="45" xr6:coauthVersionMax="45" xr10:uidLastSave="{00000000-0000-0000-0000-000000000000}"/>
  <bookViews>
    <workbookView xWindow="-110" yWindow="-110" windowWidth="19420" windowHeight="10420" xr2:uid="{AFEC3239-4B06-4AAB-BDF0-4F77C21678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6" i="1"/>
  <c r="I3" i="1"/>
  <c r="I4" i="1"/>
  <c r="I5" i="1"/>
  <c r="I2" i="1"/>
  <c r="H6" i="1"/>
  <c r="H3" i="1"/>
  <c r="H4" i="1"/>
  <c r="H5" i="1"/>
  <c r="H2" i="1"/>
  <c r="G6" i="1"/>
  <c r="F2" i="1"/>
  <c r="F5" i="1"/>
  <c r="F4" i="1"/>
  <c r="F3" i="1"/>
  <c r="G15" i="1"/>
  <c r="L13" i="1" l="1"/>
  <c r="D9" i="1"/>
  <c r="G17" i="1"/>
  <c r="G22" i="1"/>
  <c r="H23" i="1" s="1"/>
  <c r="L12" i="1"/>
  <c r="G21" i="1"/>
  <c r="G23" i="1"/>
  <c r="G14" i="1"/>
  <c r="C3" i="1"/>
  <c r="E3" i="1" s="1"/>
  <c r="C4" i="1"/>
  <c r="E4" i="1" s="1"/>
  <c r="C5" i="1"/>
  <c r="E5" i="1" s="1"/>
  <c r="C2" i="1"/>
  <c r="E2" i="1" s="1"/>
  <c r="J26" i="1" l="1"/>
  <c r="E24" i="1"/>
  <c r="J24" i="1"/>
  <c r="J25" i="1"/>
  <c r="J18" i="1"/>
  <c r="J22" i="1"/>
  <c r="J19" i="1"/>
  <c r="J23" i="1"/>
  <c r="J21" i="1"/>
  <c r="J20" i="1"/>
  <c r="J17" i="1"/>
  <c r="J15" i="1"/>
  <c r="J16" i="1"/>
  <c r="E18" i="1"/>
  <c r="E9" i="1"/>
  <c r="E11" i="1" s="1"/>
</calcChain>
</file>

<file path=xl/sharedStrings.xml><?xml version="1.0" encoding="utf-8"?>
<sst xmlns="http://schemas.openxmlformats.org/spreadsheetml/2006/main" count="29" uniqueCount="25">
  <si>
    <t>interval</t>
  </si>
  <si>
    <t>nilai tengah</t>
  </si>
  <si>
    <t>fx</t>
  </si>
  <si>
    <t>frekuensi</t>
  </si>
  <si>
    <t>Mean</t>
  </si>
  <si>
    <t>L0</t>
  </si>
  <si>
    <t>Median</t>
  </si>
  <si>
    <t>F</t>
  </si>
  <si>
    <t>f</t>
  </si>
  <si>
    <t>c</t>
  </si>
  <si>
    <t>modus</t>
  </si>
  <si>
    <t>b1</t>
  </si>
  <si>
    <t>b2</t>
  </si>
  <si>
    <t>kuartil 1</t>
  </si>
  <si>
    <t>kuartil 2</t>
  </si>
  <si>
    <t>kuartil 3</t>
  </si>
  <si>
    <t>desil5</t>
  </si>
  <si>
    <t>desil9</t>
  </si>
  <si>
    <t>desil1</t>
  </si>
  <si>
    <t>desil2</t>
  </si>
  <si>
    <t>desil3</t>
  </si>
  <si>
    <t>desil4</t>
  </si>
  <si>
    <t>desil6</t>
  </si>
  <si>
    <t>desil7</t>
  </si>
  <si>
    <t>desil8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</si>
</sst>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B249-50B8-4180-BF16-D9F3A5A3E66D}">
  <dimension ref="A1:L26"/>
  <sheetViews>
    <sheetView tabSelected="1" workbookViewId="0">
      <selection activeCell="I6" sqref="I6"/>
    </sheetView>
  </sheetViews>
  <sheetFormatPr defaultRowHeight="14.5" x14ac:dyDescent="0.35"/>
  <cols>
    <col min="3" max="3" width="13.36328125" customWidth="1"/>
  </cols>
  <sheetData>
    <row r="1" spans="1:12" x14ac:dyDescent="0.35">
      <c r="A1" s="2" t="s">
        <v>0</v>
      </c>
      <c r="B1" s="2"/>
      <c r="C1" t="s">
        <v>1</v>
      </c>
      <c r="D1" t="s">
        <v>3</v>
      </c>
      <c r="E1" t="s">
        <v>2</v>
      </c>
    </row>
    <row r="2" spans="1:12" x14ac:dyDescent="0.35">
      <c r="A2">
        <v>150</v>
      </c>
      <c r="B2">
        <v>154</v>
      </c>
      <c r="C2">
        <f>MEDIAN(A2:B2)</f>
        <v>152</v>
      </c>
      <c r="D2">
        <v>20</v>
      </c>
      <c r="E2">
        <f>(C2*D2)</f>
        <v>3040</v>
      </c>
      <c r="F2">
        <f>(C2-E11)</f>
        <v>-5.3125</v>
      </c>
      <c r="G2">
        <v>5.3125</v>
      </c>
      <c r="H2">
        <f>(D2*G2)</f>
        <v>106.25</v>
      </c>
      <c r="I2">
        <f>(F2*F2)*D2</f>
        <v>564.453125</v>
      </c>
    </row>
    <row r="3" spans="1:12" x14ac:dyDescent="0.35">
      <c r="A3">
        <v>155</v>
      </c>
      <c r="B3">
        <v>159</v>
      </c>
      <c r="C3">
        <f t="shared" ref="C3:C8" si="0">MEDIAN(A3:B3)</f>
        <v>157</v>
      </c>
      <c r="D3">
        <v>42</v>
      </c>
      <c r="E3">
        <f t="shared" ref="E3:E8" si="1">(C3*D3)</f>
        <v>6594</v>
      </c>
      <c r="F3">
        <f>(C3-E11)</f>
        <v>-0.3125</v>
      </c>
      <c r="G3">
        <v>0.3125</v>
      </c>
      <c r="H3">
        <f t="shared" ref="H3:H5" si="2">(D3*G3)</f>
        <v>13.125</v>
      </c>
      <c r="I3">
        <f t="shared" ref="I3:I5" si="3">(F3*F3)*D3</f>
        <v>4.1015625</v>
      </c>
    </row>
    <row r="4" spans="1:12" x14ac:dyDescent="0.35">
      <c r="A4">
        <v>160</v>
      </c>
      <c r="B4">
        <v>164</v>
      </c>
      <c r="C4">
        <f t="shared" si="0"/>
        <v>162</v>
      </c>
      <c r="D4">
        <v>11</v>
      </c>
      <c r="E4">
        <f t="shared" si="1"/>
        <v>1782</v>
      </c>
      <c r="F4">
        <f>(C4-E11)</f>
        <v>4.6875</v>
      </c>
      <c r="G4">
        <v>4.6875</v>
      </c>
      <c r="H4">
        <f t="shared" si="2"/>
        <v>51.5625</v>
      </c>
      <c r="I4">
        <f t="shared" si="3"/>
        <v>241.69921875</v>
      </c>
    </row>
    <row r="5" spans="1:12" x14ac:dyDescent="0.35">
      <c r="A5">
        <v>165</v>
      </c>
      <c r="B5">
        <v>169</v>
      </c>
      <c r="C5">
        <f t="shared" si="0"/>
        <v>167</v>
      </c>
      <c r="D5">
        <v>7</v>
      </c>
      <c r="E5">
        <f t="shared" si="1"/>
        <v>1169</v>
      </c>
      <c r="F5">
        <f>(C5-E11)</f>
        <v>9.6875</v>
      </c>
      <c r="G5">
        <v>9.6875</v>
      </c>
      <c r="H5">
        <f t="shared" si="2"/>
        <v>67.8125</v>
      </c>
      <c r="I5">
        <f t="shared" si="3"/>
        <v>656.93359375</v>
      </c>
    </row>
    <row r="6" spans="1:12" x14ac:dyDescent="0.35">
      <c r="G6">
        <f>SUM(G2:G5)</f>
        <v>20</v>
      </c>
      <c r="H6">
        <f>SUM(H2:H5)</f>
        <v>238.75</v>
      </c>
      <c r="I6">
        <f>SUM(I2:I5)</f>
        <v>1467.1875</v>
      </c>
    </row>
    <row r="7" spans="1:12" x14ac:dyDescent="0.35">
      <c r="I7">
        <f>(I6/80)</f>
        <v>18.33984375</v>
      </c>
    </row>
    <row r="9" spans="1:12" x14ac:dyDescent="0.35">
      <c r="D9">
        <f>SUM(D2:D8)</f>
        <v>80</v>
      </c>
      <c r="E9">
        <f>SUM(E2:E8)</f>
        <v>12585</v>
      </c>
    </row>
    <row r="11" spans="1:12" x14ac:dyDescent="0.35">
      <c r="D11" s="1" t="s">
        <v>4</v>
      </c>
      <c r="E11" s="1">
        <f>(E9/D9)</f>
        <v>157.3125</v>
      </c>
    </row>
    <row r="12" spans="1:12" x14ac:dyDescent="0.35">
      <c r="I12" s="1" t="s">
        <v>5</v>
      </c>
      <c r="J12" s="1">
        <v>74</v>
      </c>
      <c r="K12" s="1">
        <v>0.5</v>
      </c>
      <c r="L12" s="1">
        <f>(J12-K12)</f>
        <v>73.5</v>
      </c>
    </row>
    <row r="13" spans="1:12" x14ac:dyDescent="0.35">
      <c r="I13" s="1" t="s">
        <v>7</v>
      </c>
      <c r="J13" s="1"/>
      <c r="K13" s="1"/>
      <c r="L13" s="1">
        <f>SUM(D2:D6)</f>
        <v>80</v>
      </c>
    </row>
    <row r="14" spans="1:12" x14ac:dyDescent="0.35">
      <c r="D14" s="1" t="s">
        <v>5</v>
      </c>
      <c r="E14" s="1">
        <v>155</v>
      </c>
      <c r="F14" s="1">
        <v>0.5</v>
      </c>
      <c r="G14" s="1">
        <f>(E14-F14)</f>
        <v>154.5</v>
      </c>
      <c r="I14" s="1" t="s">
        <v>8</v>
      </c>
      <c r="J14" s="1"/>
      <c r="K14" s="1"/>
      <c r="L14" s="1">
        <v>23</v>
      </c>
    </row>
    <row r="15" spans="1:12" x14ac:dyDescent="0.35">
      <c r="D15" s="1" t="s">
        <v>7</v>
      </c>
      <c r="E15" s="1"/>
      <c r="F15" s="1"/>
      <c r="G15" s="1">
        <f>SUM(D2)</f>
        <v>20</v>
      </c>
      <c r="I15" s="1" t="s">
        <v>13</v>
      </c>
      <c r="J15" s="1">
        <f>(L12+G17*(((1*D9/4)-L13)/L14))</f>
        <v>60.456521739130437</v>
      </c>
      <c r="K15" s="1"/>
      <c r="L15" s="1"/>
    </row>
    <row r="16" spans="1:12" x14ac:dyDescent="0.35">
      <c r="D16" s="1" t="s">
        <v>8</v>
      </c>
      <c r="E16" s="1"/>
      <c r="F16" s="1"/>
      <c r="G16" s="1">
        <v>42</v>
      </c>
      <c r="I16" s="1" t="s">
        <v>14</v>
      </c>
      <c r="J16" s="1">
        <f>(L12+G17*(((2*D9/4)-L13)/L14))</f>
        <v>64.804347826086953</v>
      </c>
      <c r="K16" s="1"/>
      <c r="L16" s="1"/>
    </row>
    <row r="17" spans="4:12" x14ac:dyDescent="0.35">
      <c r="D17" s="1" t="s">
        <v>9</v>
      </c>
      <c r="E17" s="1"/>
      <c r="F17" s="1"/>
      <c r="G17" s="1">
        <f>(B2-A2+1)</f>
        <v>5</v>
      </c>
      <c r="I17" s="1" t="s">
        <v>15</v>
      </c>
      <c r="J17" s="1">
        <f>(L12+G17*(((3*D9/4)-L13)/L14))</f>
        <v>69.152173913043484</v>
      </c>
      <c r="K17" s="1"/>
      <c r="L17" s="1"/>
    </row>
    <row r="18" spans="4:12" x14ac:dyDescent="0.35">
      <c r="D18" s="1" t="s">
        <v>6</v>
      </c>
      <c r="E18" s="1">
        <f>(G14+G17*((D9/2-G15)/G16))</f>
        <v>156.88095238095238</v>
      </c>
      <c r="F18" s="1"/>
      <c r="G18" s="1"/>
      <c r="I18" s="1" t="s">
        <v>18</v>
      </c>
      <c r="J18">
        <f>(L12+G17*(((1*D9/10)-L13)/L14))</f>
        <v>57.847826086956523</v>
      </c>
    </row>
    <row r="19" spans="4:12" x14ac:dyDescent="0.35">
      <c r="I19" s="1" t="s">
        <v>19</v>
      </c>
      <c r="J19">
        <f>(L12+G17*(((2*D9/10)-L13)/L14))</f>
        <v>59.586956521739133</v>
      </c>
    </row>
    <row r="20" spans="4:12" x14ac:dyDescent="0.35">
      <c r="I20" s="1" t="s">
        <v>20</v>
      </c>
      <c r="J20">
        <f>(L12+G17*(((3*D9/10)-L13)/L14))</f>
        <v>61.326086956521735</v>
      </c>
    </row>
    <row r="21" spans="4:12" x14ac:dyDescent="0.35">
      <c r="D21" s="1" t="s">
        <v>5</v>
      </c>
      <c r="E21" s="1">
        <v>155</v>
      </c>
      <c r="F21" s="1">
        <v>0.5</v>
      </c>
      <c r="G21" s="1">
        <f>(E21-F21)</f>
        <v>154.5</v>
      </c>
      <c r="I21" s="1" t="s">
        <v>21</v>
      </c>
      <c r="J21">
        <f>(L12+G17*(((4*D9/10)-L13)/L14))</f>
        <v>63.065217391304344</v>
      </c>
    </row>
    <row r="22" spans="4:12" x14ac:dyDescent="0.35">
      <c r="D22" s="1" t="s">
        <v>11</v>
      </c>
      <c r="E22" s="1">
        <v>42</v>
      </c>
      <c r="F22" s="1">
        <v>20</v>
      </c>
      <c r="G22" s="1">
        <f>(E22-F22)</f>
        <v>22</v>
      </c>
      <c r="I22" s="1" t="s">
        <v>16</v>
      </c>
      <c r="J22">
        <f>(L12+G17*(((5*D9/10)-L13)/L14))</f>
        <v>64.804347826086953</v>
      </c>
    </row>
    <row r="23" spans="4:12" x14ac:dyDescent="0.35">
      <c r="D23" s="1" t="s">
        <v>12</v>
      </c>
      <c r="E23" s="1">
        <v>42</v>
      </c>
      <c r="F23" s="1">
        <v>11</v>
      </c>
      <c r="G23" s="1">
        <f>(E23-F23)</f>
        <v>31</v>
      </c>
      <c r="H23">
        <f>SUM(G22:G23)</f>
        <v>53</v>
      </c>
      <c r="I23" s="1" t="s">
        <v>22</v>
      </c>
      <c r="J23">
        <f>(L12+G17*(((6*D9/10)-L13)/L14))</f>
        <v>66.543478260869563</v>
      </c>
    </row>
    <row r="24" spans="4:12" x14ac:dyDescent="0.35">
      <c r="D24" s="1" t="s">
        <v>10</v>
      </c>
      <c r="E24" s="1">
        <f>(G21+G17*(G22/H23))</f>
        <v>156.5754716981132</v>
      </c>
      <c r="F24" s="1"/>
      <c r="G24" s="1"/>
      <c r="I24" s="1" t="s">
        <v>23</v>
      </c>
      <c r="J24">
        <f>(L12+G17*(((7*D9/10)-L13)/L14))</f>
        <v>68.282608695652172</v>
      </c>
    </row>
    <row r="25" spans="4:12" x14ac:dyDescent="0.35">
      <c r="I25" s="1" t="s">
        <v>24</v>
      </c>
      <c r="J25">
        <f>(L12+G17*(((8*D9/10)-L13)/L14))</f>
        <v>70.021739130434781</v>
      </c>
    </row>
    <row r="26" spans="4:12" x14ac:dyDescent="0.35">
      <c r="I26" s="1" t="s">
        <v>17</v>
      </c>
      <c r="J26">
        <f>(L12+G17*(((9*D9/10)-L13)/L14))</f>
        <v>71.760869565217391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IINDO 67</dc:creator>
  <cp:lastModifiedBy>IINDO 67</cp:lastModifiedBy>
  <dcterms:created xsi:type="dcterms:W3CDTF">2021-03-03T14:19:38Z</dcterms:created>
  <dcterms:modified xsi:type="dcterms:W3CDTF">2021-03-30T17:05:24Z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3d2b2543-5cc7-4648-862e-8731df491581</vt:lpwstr>
  </property>
</Properties>
</file>