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Work\Mukha\"/>
    </mc:Choice>
  </mc:AlternateContent>
  <xr:revisionPtr revIDLastSave="0" documentId="13_ncr:1_{5C960A55-E598-455B-AF27-142FBAE4F3AC}" xr6:coauthVersionLast="47" xr6:coauthVersionMax="47" xr10:uidLastSave="{00000000-0000-0000-0000-000000000000}"/>
  <bookViews>
    <workbookView xWindow="-120" yWindow="-120" windowWidth="29040" windowHeight="15840" xr2:uid="{3BA8FFBD-C26A-48F3-9C3E-B6562F379F98}"/>
  </bookViews>
  <sheets>
    <sheet name="Sheet1" sheetId="1" r:id="rId1"/>
  </sheets>
  <definedNames>
    <definedName name="_xlnm.Print_Area" localSheetId="0">Sheet1!$B$1:$H$40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G31" i="1"/>
  <c r="G7" i="1"/>
  <c r="G15" i="1"/>
  <c r="E6" i="1"/>
  <c r="E7" i="1"/>
  <c r="G26" i="1"/>
  <c r="G27" i="1"/>
  <c r="G18" i="1"/>
  <c r="G33" i="1"/>
  <c r="G34" i="1"/>
  <c r="G22" i="1"/>
  <c r="G19" i="1"/>
  <c r="E19" i="1"/>
  <c r="G17" i="1"/>
  <c r="G28" i="1"/>
  <c r="F24" i="1"/>
  <c r="G24" i="1" s="1"/>
  <c r="G23" i="1"/>
  <c r="F20" i="1"/>
  <c r="G20" i="1" s="1"/>
  <c r="G13" i="1"/>
  <c r="F11" i="1"/>
  <c r="G11" i="1" s="1"/>
  <c r="G10" i="1"/>
  <c r="G9" i="1"/>
  <c r="G6" i="1"/>
  <c r="G4" i="1"/>
  <c r="F35" i="1" l="1"/>
  <c r="G35" i="1"/>
  <c r="C35" i="1"/>
  <c r="C11" i="1"/>
  <c r="D17" i="1" l="1"/>
  <c r="E17" i="1" s="1"/>
  <c r="D33" i="1"/>
  <c r="E33" i="1" s="1"/>
  <c r="D22" i="1"/>
  <c r="D7" i="1"/>
  <c r="E27" i="1"/>
  <c r="D24" i="1"/>
  <c r="D34" i="1"/>
  <c r="E34" i="1" s="1"/>
  <c r="D31" i="1"/>
  <c r="E31" i="1" s="1"/>
  <c r="E22" i="1"/>
  <c r="D20" i="1"/>
  <c r="E20" i="1" s="1"/>
  <c r="D18" i="1"/>
  <c r="E18" i="1" s="1"/>
  <c r="D15" i="1"/>
  <c r="D30" i="1"/>
  <c r="E30" i="1" s="1"/>
  <c r="E24" i="1"/>
  <c r="D11" i="1"/>
  <c r="E11" i="1" s="1"/>
  <c r="E13" i="1"/>
  <c r="D28" i="1"/>
  <c r="E28" i="1" s="1"/>
  <c r="D6" i="1"/>
  <c r="E26" i="1"/>
  <c r="E23" i="1"/>
  <c r="E10" i="1"/>
  <c r="E9" i="1"/>
  <c r="E4" i="1"/>
  <c r="D35" i="1" l="1"/>
  <c r="E15" i="1"/>
  <c r="E35" i="1" s="1"/>
</calcChain>
</file>

<file path=xl/sharedStrings.xml><?xml version="1.0" encoding="utf-8"?>
<sst xmlns="http://schemas.openxmlformats.org/spreadsheetml/2006/main" count="60" uniqueCount="55">
  <si>
    <t>Zawiyya Renovation Progress</t>
  </si>
  <si>
    <t>Preliminary Works</t>
  </si>
  <si>
    <t>Wall and Ceiling Works</t>
  </si>
  <si>
    <t>Remove Inconsistencies From the Walls and Ceiling</t>
  </si>
  <si>
    <t>Skim Coat any inconsistencies on walls and ceiling</t>
  </si>
  <si>
    <t>Front Window Works</t>
  </si>
  <si>
    <t>Remove Existing Windows</t>
  </si>
  <si>
    <t>Lay New Brick Works</t>
  </si>
  <si>
    <t>Plaster and skim coat brick Work</t>
  </si>
  <si>
    <t>Window Works</t>
  </si>
  <si>
    <t>Supply and Install of Window</t>
  </si>
  <si>
    <t>Painting Works</t>
  </si>
  <si>
    <t>Apply two coats finishing paint to the walls and ceiling</t>
  </si>
  <si>
    <t>Electrical Works</t>
  </si>
  <si>
    <t>Install LED lighting</t>
  </si>
  <si>
    <t>Install Ceiling Fans</t>
  </si>
  <si>
    <t>Exhaust fans for bathroom</t>
  </si>
  <si>
    <t>Kitchen Works</t>
  </si>
  <si>
    <t>Install concrete benchtop and sink</t>
  </si>
  <si>
    <t>Make good windows</t>
  </si>
  <si>
    <t>Bathroom Works</t>
  </si>
  <si>
    <t>Remove Old Windows</t>
  </si>
  <si>
    <t>Install New Wudhu Facility</t>
  </si>
  <si>
    <t>Air Conditioning Works</t>
  </si>
  <si>
    <t>Supply and install air conditioning copper pipe and PVC condensation piping</t>
  </si>
  <si>
    <t>Installation of 2.5 HP Air Conditioner</t>
  </si>
  <si>
    <t>Flooring Works</t>
  </si>
  <si>
    <t>Remove Old Screeding</t>
  </si>
  <si>
    <t>Install new carpet tiles</t>
  </si>
  <si>
    <t>Tiling kitchen floor area</t>
  </si>
  <si>
    <t>Total Work Progress</t>
  </si>
  <si>
    <t>Change Toilets</t>
  </si>
  <si>
    <t>Joint Inspection Checklist</t>
  </si>
  <si>
    <t>Award Price</t>
  </si>
  <si>
    <t>Install Additional  Socket Points</t>
  </si>
  <si>
    <t>Amount Approved</t>
  </si>
  <si>
    <t>% Approved</t>
  </si>
  <si>
    <t>Remarks</t>
  </si>
  <si>
    <t>IC</t>
  </si>
  <si>
    <t>Signature</t>
  </si>
  <si>
    <t>Date</t>
  </si>
  <si>
    <t>Attendees:                                                                                             Company</t>
  </si>
  <si>
    <t>Add fans and to give the Warranties</t>
  </si>
  <si>
    <t>To clean front window</t>
  </si>
  <si>
    <t>To clean sink and benchtop</t>
  </si>
  <si>
    <t>Clean Wudhu Facilities</t>
  </si>
  <si>
    <t>Conceal and Paint Piping</t>
  </si>
  <si>
    <t>To give Warranty Card</t>
  </si>
  <si>
    <t>To Rectify 5 areas</t>
  </si>
  <si>
    <t>Amirul Azmeer</t>
  </si>
  <si>
    <t>Ahmad Firdaus</t>
  </si>
  <si>
    <t>Installed 1 only</t>
  </si>
  <si>
    <t>Old Windows not removed</t>
  </si>
  <si>
    <t>Backcharged to Contract due to Contractor issue</t>
  </si>
  <si>
    <t>Changed only pipings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</si>
</sst>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M&quot;* #,##0.00_-;\-&quot;RM&quot;* #,##0.00_-;_-&quot;RM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9" fontId="0" fillId="2" borderId="1" xfId="1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vertical="center"/>
    </xf>
    <xf numFmtId="44" fontId="0" fillId="2" borderId="1" xfId="1" applyNumberFormat="1" applyFon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 wrapText="1"/>
    </xf>
    <xf numFmtId="16" fontId="0" fillId="4" borderId="1" xfId="0" applyNumberForma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4" borderId="5" xfId="0" applyNumberFormat="1" applyFill="1" applyBorder="1" applyAlignment="1">
      <alignment horizontal="center" vertical="center"/>
    </xf>
    <xf numFmtId="16" fontId="0" fillId="4" borderId="6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16" fontId="0" fillId="3" borderId="6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61DF-7DDE-479D-8E11-592E2EF61DCF}">
  <sheetPr>
    <pageSetUpPr fitToPage="1"/>
  </sheetPr>
  <dimension ref="B1:H42"/>
  <sheetViews>
    <sheetView tabSelected="1" view="pageBreakPreview" topLeftCell="B1" zoomScaleNormal="90" zoomScaleSheetLayoutView="100" workbookViewId="0">
      <selection activeCell="F20" sqref="F20"/>
    </sheetView>
  </sheetViews>
  <sheetFormatPr defaultRowHeight="15" x14ac:dyDescent="0.25"/>
  <cols>
    <col min="2" max="2" width="71.42578125" bestFit="1" customWidth="1"/>
    <col min="3" max="3" width="15.85546875" bestFit="1" customWidth="1"/>
    <col min="4" max="4" width="18.5703125" bestFit="1" customWidth="1"/>
    <col min="5" max="5" width="10.7109375" customWidth="1"/>
    <col min="6" max="6" width="18.5703125" bestFit="1" customWidth="1"/>
    <col min="7" max="7" width="9.85546875" customWidth="1"/>
    <col min="8" max="8" width="110" customWidth="1"/>
  </cols>
  <sheetData>
    <row r="1" spans="2:8" x14ac:dyDescent="0.25">
      <c r="B1" s="17" t="s">
        <v>32</v>
      </c>
      <c r="C1" s="18"/>
      <c r="D1" s="18"/>
      <c r="E1" s="18"/>
      <c r="F1" s="11"/>
      <c r="G1" s="11"/>
      <c r="H1" s="11"/>
    </row>
    <row r="2" spans="2:8" x14ac:dyDescent="0.25">
      <c r="B2" s="9"/>
      <c r="C2" s="10"/>
      <c r="D2" s="22">
        <v>44646</v>
      </c>
      <c r="E2" s="23"/>
      <c r="F2" s="19">
        <v>44767</v>
      </c>
      <c r="G2" s="20"/>
      <c r="H2" s="21"/>
    </row>
    <row r="3" spans="2:8" ht="45" x14ac:dyDescent="0.25">
      <c r="B3" s="4" t="s">
        <v>0</v>
      </c>
      <c r="C3" s="4" t="s">
        <v>33</v>
      </c>
      <c r="D3" s="15" t="s">
        <v>35</v>
      </c>
      <c r="E3" s="15" t="s">
        <v>36</v>
      </c>
      <c r="F3" s="16" t="s">
        <v>35</v>
      </c>
      <c r="G3" s="16" t="s">
        <v>36</v>
      </c>
      <c r="H3" s="12" t="s">
        <v>37</v>
      </c>
    </row>
    <row r="4" spans="2:8" ht="29.25" customHeight="1" x14ac:dyDescent="0.25">
      <c r="B4" s="1" t="s">
        <v>1</v>
      </c>
      <c r="C4" s="8">
        <v>1000</v>
      </c>
      <c r="D4" s="8">
        <v>1000</v>
      </c>
      <c r="E4" s="5">
        <f>D4/1000</f>
        <v>1</v>
      </c>
      <c r="F4" s="8">
        <v>1000</v>
      </c>
      <c r="G4" s="5">
        <f>F4/1000</f>
        <v>1</v>
      </c>
      <c r="H4" s="5"/>
    </row>
    <row r="5" spans="2:8" ht="29.25" customHeight="1" x14ac:dyDescent="0.25">
      <c r="B5" s="1" t="s">
        <v>2</v>
      </c>
      <c r="C5" s="8"/>
      <c r="D5" s="8"/>
      <c r="E5" s="5"/>
      <c r="F5" s="8"/>
      <c r="G5" s="5"/>
      <c r="H5" s="5"/>
    </row>
    <row r="6" spans="2:8" ht="29.25" customHeight="1" x14ac:dyDescent="0.25">
      <c r="B6" s="2" t="s">
        <v>3</v>
      </c>
      <c r="C6" s="8">
        <v>500</v>
      </c>
      <c r="D6" s="8">
        <f>0.9*500</f>
        <v>450</v>
      </c>
      <c r="E6" s="5">
        <f>D6/500</f>
        <v>0.9</v>
      </c>
      <c r="F6" s="8">
        <v>500</v>
      </c>
      <c r="G6" s="5">
        <f>F6/500</f>
        <v>1</v>
      </c>
      <c r="H6" s="5"/>
    </row>
    <row r="7" spans="2:8" ht="29.25" customHeight="1" x14ac:dyDescent="0.25">
      <c r="B7" s="2" t="s">
        <v>4</v>
      </c>
      <c r="C7" s="8">
        <v>1500</v>
      </c>
      <c r="D7" s="8">
        <f>0.87*1500</f>
        <v>1305</v>
      </c>
      <c r="E7" s="5">
        <f>D7/1500</f>
        <v>0.87</v>
      </c>
      <c r="F7" s="8">
        <v>1500</v>
      </c>
      <c r="G7" s="5">
        <f>F7/1500</f>
        <v>1</v>
      </c>
      <c r="H7" s="5"/>
    </row>
    <row r="8" spans="2:8" ht="29.25" customHeight="1" x14ac:dyDescent="0.25">
      <c r="B8" s="3" t="s">
        <v>5</v>
      </c>
      <c r="C8" s="8"/>
      <c r="D8" s="8"/>
      <c r="E8" s="5"/>
      <c r="F8" s="8"/>
      <c r="G8" s="5"/>
      <c r="H8" s="5" t="s">
        <v>43</v>
      </c>
    </row>
    <row r="9" spans="2:8" ht="29.25" customHeight="1" x14ac:dyDescent="0.25">
      <c r="B9" s="2" t="s">
        <v>6</v>
      </c>
      <c r="C9" s="8">
        <v>600</v>
      </c>
      <c r="D9" s="8">
        <v>600</v>
      </c>
      <c r="E9" s="5">
        <f>D9/600</f>
        <v>1</v>
      </c>
      <c r="F9" s="8">
        <v>600</v>
      </c>
      <c r="G9" s="5">
        <f>F9/600</f>
        <v>1</v>
      </c>
      <c r="H9" s="5"/>
    </row>
    <row r="10" spans="2:8" ht="29.25" customHeight="1" x14ac:dyDescent="0.25">
      <c r="B10" s="2" t="s">
        <v>7</v>
      </c>
      <c r="C10" s="8">
        <v>351</v>
      </c>
      <c r="D10" s="8">
        <v>351</v>
      </c>
      <c r="E10" s="5">
        <f>D10/351</f>
        <v>1</v>
      </c>
      <c r="F10" s="8">
        <v>351</v>
      </c>
      <c r="G10" s="5">
        <f>F10/351</f>
        <v>1</v>
      </c>
      <c r="H10" s="5"/>
    </row>
    <row r="11" spans="2:8" ht="29.25" customHeight="1" x14ac:dyDescent="0.25">
      <c r="B11" s="2" t="s">
        <v>8</v>
      </c>
      <c r="C11" s="8">
        <f>200</f>
        <v>200</v>
      </c>
      <c r="D11" s="8">
        <f>200</f>
        <v>200</v>
      </c>
      <c r="E11" s="5">
        <f>D11/200</f>
        <v>1</v>
      </c>
      <c r="F11" s="8">
        <f>200</f>
        <v>200</v>
      </c>
      <c r="G11" s="5">
        <f>F11/200</f>
        <v>1</v>
      </c>
      <c r="H11" s="5"/>
    </row>
    <row r="12" spans="2:8" ht="29.25" customHeight="1" x14ac:dyDescent="0.25">
      <c r="B12" s="3" t="s">
        <v>9</v>
      </c>
      <c r="C12" s="8"/>
      <c r="D12" s="8"/>
      <c r="E12" s="5"/>
      <c r="F12" s="8"/>
      <c r="G12" s="5"/>
      <c r="H12" s="5"/>
    </row>
    <row r="13" spans="2:8" ht="29.25" customHeight="1" x14ac:dyDescent="0.25">
      <c r="B13" s="2" t="s">
        <v>10</v>
      </c>
      <c r="C13" s="8">
        <v>1000</v>
      </c>
      <c r="D13" s="8">
        <v>1000</v>
      </c>
      <c r="E13" s="5">
        <f>D13/1000</f>
        <v>1</v>
      </c>
      <c r="F13" s="8">
        <v>1000</v>
      </c>
      <c r="G13" s="5">
        <f>F13/1000</f>
        <v>1</v>
      </c>
      <c r="H13" s="5"/>
    </row>
    <row r="14" spans="2:8" ht="29.25" customHeight="1" x14ac:dyDescent="0.25">
      <c r="B14" s="3" t="s">
        <v>11</v>
      </c>
      <c r="C14" s="8"/>
      <c r="D14" s="8"/>
      <c r="E14" s="5"/>
      <c r="F14" s="8"/>
      <c r="G14" s="5"/>
      <c r="H14" s="5"/>
    </row>
    <row r="15" spans="2:8" ht="29.25" customHeight="1" x14ac:dyDescent="0.25">
      <c r="B15" s="2" t="s">
        <v>12</v>
      </c>
      <c r="C15" s="8">
        <v>2371</v>
      </c>
      <c r="D15" s="8">
        <f>0.95*2371</f>
        <v>2252.4499999999998</v>
      </c>
      <c r="E15" s="5">
        <f>D15/2371</f>
        <v>0.95</v>
      </c>
      <c r="F15" s="8">
        <v>2371</v>
      </c>
      <c r="G15" s="5">
        <f>F15/2371</f>
        <v>1</v>
      </c>
      <c r="H15" s="5"/>
    </row>
    <row r="16" spans="2:8" ht="29.25" customHeight="1" x14ac:dyDescent="0.25">
      <c r="B16" s="1" t="s">
        <v>13</v>
      </c>
      <c r="C16" s="8"/>
      <c r="D16" s="8"/>
      <c r="E16" s="5"/>
      <c r="F16" s="8"/>
      <c r="G16" s="5"/>
      <c r="H16" s="5"/>
    </row>
    <row r="17" spans="2:8" ht="29.25" customHeight="1" x14ac:dyDescent="0.25">
      <c r="B17" s="2" t="s">
        <v>14</v>
      </c>
      <c r="C17" s="8">
        <v>1600</v>
      </c>
      <c r="D17" s="8">
        <f>0.5*1600</f>
        <v>800</v>
      </c>
      <c r="E17" s="5">
        <f>D17/1600</f>
        <v>0.5</v>
      </c>
      <c r="F17" s="8">
        <v>1600</v>
      </c>
      <c r="G17" s="5">
        <f>F17/1600</f>
        <v>1</v>
      </c>
      <c r="H17" s="5"/>
    </row>
    <row r="18" spans="2:8" ht="29.25" customHeight="1" x14ac:dyDescent="0.25">
      <c r="B18" s="2" t="s">
        <v>15</v>
      </c>
      <c r="C18" s="8">
        <v>2100</v>
      </c>
      <c r="D18" s="8">
        <f>4*360</f>
        <v>1440</v>
      </c>
      <c r="E18" s="5">
        <f>D18/2100</f>
        <v>0.68571428571428572</v>
      </c>
      <c r="F18" s="8">
        <v>2100</v>
      </c>
      <c r="G18" s="5">
        <f>F18/2100</f>
        <v>1</v>
      </c>
      <c r="H18" s="5" t="s">
        <v>42</v>
      </c>
    </row>
    <row r="19" spans="2:8" ht="29.25" customHeight="1" x14ac:dyDescent="0.25">
      <c r="B19" s="2" t="s">
        <v>34</v>
      </c>
      <c r="C19" s="8">
        <v>840</v>
      </c>
      <c r="D19" s="8"/>
      <c r="E19" s="5">
        <f>0/840</f>
        <v>0</v>
      </c>
      <c r="F19" s="8">
        <v>0</v>
      </c>
      <c r="G19" s="5">
        <f>F19/840</f>
        <v>0</v>
      </c>
      <c r="H19" s="5"/>
    </row>
    <row r="20" spans="2:8" ht="29.25" customHeight="1" x14ac:dyDescent="0.25">
      <c r="B20" s="2" t="s">
        <v>16</v>
      </c>
      <c r="C20" s="8">
        <v>820</v>
      </c>
      <c r="D20" s="8">
        <f>0.5*820</f>
        <v>410</v>
      </c>
      <c r="E20" s="5">
        <f>D20/820</f>
        <v>0.5</v>
      </c>
      <c r="F20" s="8">
        <f>0.5*820</f>
        <v>410</v>
      </c>
      <c r="G20" s="5">
        <f>F20/820</f>
        <v>0.5</v>
      </c>
      <c r="H20" s="5" t="s">
        <v>51</v>
      </c>
    </row>
    <row r="21" spans="2:8" ht="29.25" customHeight="1" x14ac:dyDescent="0.25">
      <c r="B21" s="1" t="s">
        <v>17</v>
      </c>
      <c r="C21" s="8"/>
      <c r="D21" s="8"/>
      <c r="E21" s="5"/>
      <c r="F21" s="8"/>
      <c r="G21" s="5"/>
      <c r="H21" s="5"/>
    </row>
    <row r="22" spans="2:8" ht="29.25" customHeight="1" x14ac:dyDescent="0.25">
      <c r="B22" s="2" t="s">
        <v>18</v>
      </c>
      <c r="C22" s="8">
        <v>1500</v>
      </c>
      <c r="D22" s="8">
        <f>0.75*1500</f>
        <v>1125</v>
      </c>
      <c r="E22" s="5">
        <f>D22/1500</f>
        <v>0.75</v>
      </c>
      <c r="F22" s="8">
        <v>1500</v>
      </c>
      <c r="G22" s="5">
        <f>F22/1500</f>
        <v>1</v>
      </c>
      <c r="H22" s="5" t="s">
        <v>44</v>
      </c>
    </row>
    <row r="23" spans="2:8" ht="29.25" customHeight="1" x14ac:dyDescent="0.25">
      <c r="B23" s="2" t="s">
        <v>29</v>
      </c>
      <c r="C23" s="8">
        <v>1774</v>
      </c>
      <c r="D23" s="8">
        <v>1774</v>
      </c>
      <c r="E23" s="5">
        <f>D23/1774</f>
        <v>1</v>
      </c>
      <c r="F23" s="8">
        <v>1774</v>
      </c>
      <c r="G23" s="5">
        <f>F23/1774</f>
        <v>1</v>
      </c>
      <c r="H23" s="5"/>
    </row>
    <row r="24" spans="2:8" ht="29.25" customHeight="1" x14ac:dyDescent="0.25">
      <c r="B24" s="2" t="s">
        <v>19</v>
      </c>
      <c r="C24" s="8">
        <v>500</v>
      </c>
      <c r="D24" s="8">
        <f>0.5*500</f>
        <v>250</v>
      </c>
      <c r="E24" s="5">
        <f>D24/500</f>
        <v>0.5</v>
      </c>
      <c r="F24" s="24">
        <f>0.5*500</f>
        <v>250</v>
      </c>
      <c r="G24" s="25">
        <f>F24/500</f>
        <v>0.5</v>
      </c>
      <c r="H24" s="25" t="s">
        <v>53</v>
      </c>
    </row>
    <row r="25" spans="2:8" ht="29.25" customHeight="1" x14ac:dyDescent="0.25">
      <c r="B25" s="3" t="s">
        <v>20</v>
      </c>
      <c r="C25" s="8"/>
      <c r="D25" s="8"/>
      <c r="E25" s="5"/>
      <c r="F25" s="8"/>
      <c r="G25" s="5"/>
      <c r="H25" s="5"/>
    </row>
    <row r="26" spans="2:8" ht="29.25" customHeight="1" x14ac:dyDescent="0.25">
      <c r="B26" s="2" t="s">
        <v>21</v>
      </c>
      <c r="C26" s="8">
        <v>200</v>
      </c>
      <c r="D26" s="8">
        <v>0</v>
      </c>
      <c r="E26" s="5">
        <f>D26/200</f>
        <v>0</v>
      </c>
      <c r="F26" s="8">
        <v>0</v>
      </c>
      <c r="G26" s="5">
        <f>F26/200</f>
        <v>0</v>
      </c>
      <c r="H26" s="5" t="s">
        <v>52</v>
      </c>
    </row>
    <row r="27" spans="2:8" ht="29.25" customHeight="1" x14ac:dyDescent="0.25">
      <c r="B27" s="2" t="s">
        <v>31</v>
      </c>
      <c r="C27" s="8">
        <v>1300</v>
      </c>
      <c r="D27" s="8">
        <v>0</v>
      </c>
      <c r="E27" s="5">
        <f>D27/1300</f>
        <v>0</v>
      </c>
      <c r="F27" s="8">
        <v>0</v>
      </c>
      <c r="G27" s="5">
        <f>F27/1300</f>
        <v>0</v>
      </c>
      <c r="H27" s="5" t="s">
        <v>54</v>
      </c>
    </row>
    <row r="28" spans="2:8" ht="29.25" customHeight="1" x14ac:dyDescent="0.25">
      <c r="B28" s="2" t="s">
        <v>22</v>
      </c>
      <c r="C28" s="8">
        <v>1200</v>
      </c>
      <c r="D28" s="8">
        <f>0.9*1200</f>
        <v>1080</v>
      </c>
      <c r="E28" s="5">
        <f>D28/1200</f>
        <v>0.9</v>
      </c>
      <c r="F28" s="8">
        <v>1200</v>
      </c>
      <c r="G28" s="5">
        <f>F28/1200</f>
        <v>1</v>
      </c>
      <c r="H28" s="5" t="s">
        <v>45</v>
      </c>
    </row>
    <row r="29" spans="2:8" ht="29.25" customHeight="1" x14ac:dyDescent="0.25">
      <c r="B29" s="3" t="s">
        <v>23</v>
      </c>
      <c r="C29" s="8"/>
      <c r="D29" s="8"/>
      <c r="E29" s="5"/>
      <c r="F29" s="8"/>
      <c r="G29" s="5"/>
      <c r="H29" s="5"/>
    </row>
    <row r="30" spans="2:8" ht="29.25" customHeight="1" x14ac:dyDescent="0.25">
      <c r="B30" s="2" t="s">
        <v>24</v>
      </c>
      <c r="C30" s="8">
        <v>860</v>
      </c>
      <c r="D30" s="8">
        <f>0.5*860</f>
        <v>430</v>
      </c>
      <c r="E30" s="5">
        <f>D30/860</f>
        <v>0.5</v>
      </c>
      <c r="F30" s="8">
        <v>860</v>
      </c>
      <c r="G30" s="5">
        <f>F30/860</f>
        <v>1</v>
      </c>
      <c r="H30" s="5" t="s">
        <v>46</v>
      </c>
    </row>
    <row r="31" spans="2:8" ht="29.25" customHeight="1" x14ac:dyDescent="0.25">
      <c r="B31" s="2" t="s">
        <v>25</v>
      </c>
      <c r="C31" s="8">
        <v>8000</v>
      </c>
      <c r="D31" s="8">
        <f>0.7*8000</f>
        <v>5600</v>
      </c>
      <c r="E31" s="5">
        <f>D31/8000</f>
        <v>0.7</v>
      </c>
      <c r="F31" s="8">
        <v>8000</v>
      </c>
      <c r="G31" s="5">
        <f>F31/8000</f>
        <v>1</v>
      </c>
      <c r="H31" s="5" t="s">
        <v>47</v>
      </c>
    </row>
    <row r="32" spans="2:8" ht="29.25" customHeight="1" x14ac:dyDescent="0.25">
      <c r="B32" s="3" t="s">
        <v>26</v>
      </c>
      <c r="C32" s="8"/>
      <c r="D32" s="8"/>
      <c r="E32" s="5"/>
      <c r="F32" s="8"/>
      <c r="G32" s="5"/>
      <c r="H32" s="5"/>
    </row>
    <row r="33" spans="2:8" ht="29.25" customHeight="1" x14ac:dyDescent="0.25">
      <c r="B33" s="2" t="s">
        <v>27</v>
      </c>
      <c r="C33" s="8">
        <v>600</v>
      </c>
      <c r="D33" s="8">
        <f>0.5*600</f>
        <v>300</v>
      </c>
      <c r="E33" s="5">
        <f>D33/600</f>
        <v>0.5</v>
      </c>
      <c r="F33" s="8">
        <v>600</v>
      </c>
      <c r="G33" s="5">
        <f>F33/600</f>
        <v>1</v>
      </c>
      <c r="H33" s="5" t="s">
        <v>48</v>
      </c>
    </row>
    <row r="34" spans="2:8" ht="29.25" customHeight="1" x14ac:dyDescent="0.25">
      <c r="B34" s="2" t="s">
        <v>28</v>
      </c>
      <c r="C34" s="8">
        <v>8680</v>
      </c>
      <c r="D34" s="8">
        <f>0.7*8680</f>
        <v>6076</v>
      </c>
      <c r="E34" s="5">
        <f>D34/8680</f>
        <v>0.7</v>
      </c>
      <c r="F34" s="8">
        <v>8680</v>
      </c>
      <c r="G34" s="5">
        <f>F34/8680</f>
        <v>1</v>
      </c>
      <c r="H34" s="5" t="s">
        <v>48</v>
      </c>
    </row>
    <row r="35" spans="2:8" x14ac:dyDescent="0.25">
      <c r="B35" s="6" t="s">
        <v>30</v>
      </c>
      <c r="C35" s="13">
        <f>SUM(C4:C34)</f>
        <v>37496</v>
      </c>
      <c r="D35" s="14">
        <f>SUM(D4:D34)</f>
        <v>26443.45</v>
      </c>
      <c r="E35" s="7">
        <f>AVERAGE(E4:E34)</f>
        <v>0.67980519480519463</v>
      </c>
      <c r="F35" s="14">
        <f>SUM(F4:F34)</f>
        <v>34496</v>
      </c>
      <c r="G35" s="7">
        <f>AVERAGE(G4:G34)</f>
        <v>0.81818181818181823</v>
      </c>
      <c r="H35" s="7"/>
    </row>
    <row r="36" spans="2:8" hidden="1" x14ac:dyDescent="0.25"/>
    <row r="37" spans="2:8" hidden="1" x14ac:dyDescent="0.25">
      <c r="B37" t="s">
        <v>41</v>
      </c>
      <c r="C37" t="s">
        <v>38</v>
      </c>
      <c r="D37" t="s">
        <v>39</v>
      </c>
      <c r="E37" t="s">
        <v>40</v>
      </c>
      <c r="F37" t="s">
        <v>39</v>
      </c>
      <c r="G37" t="s">
        <v>40</v>
      </c>
    </row>
    <row r="38" spans="2:8" hidden="1" x14ac:dyDescent="0.25">
      <c r="B38" t="s">
        <v>49</v>
      </c>
      <c r="C38">
        <v>910302016343</v>
      </c>
    </row>
    <row r="39" spans="2:8" hidden="1" x14ac:dyDescent="0.25">
      <c r="B39" t="s">
        <v>50</v>
      </c>
    </row>
    <row r="40" spans="2:8" hidden="1" x14ac:dyDescent="0.25"/>
    <row r="41" spans="2:8" hidden="1" x14ac:dyDescent="0.25"/>
    <row r="42" spans="2:8" hidden="1" x14ac:dyDescent="0.25"/>
  </sheetData>
  <mergeCells count="3">
    <mergeCell ref="B1:E1"/>
    <mergeCell ref="F2:H2"/>
    <mergeCell ref="D2:E2"/>
  </mergeCells>
  <pageMargins left="0.74" right="0.25" top="0.31" bottom="0.27" header="0.3" footer="0.3"/>
  <pageSetup paperSize="8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firdaus</dc:creator>
  <cp:lastModifiedBy>Firdaus</cp:lastModifiedBy>
  <cp:lastPrinted>2022-04-14T06:36:30Z</cp:lastPrinted>
  <dcterms:created xsi:type="dcterms:W3CDTF">2022-03-01T10:39:58Z</dcterms:created>
  <dcterms:modified xsi:type="dcterms:W3CDTF">2022-07-25T17:19:52Z</dcterms:modified>
</cp:coreProperties>
</file>