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BFC97FA-05DF-4BFD-BD73-5B60D42E61D4}" xr6:coauthVersionLast="45" xr6:coauthVersionMax="45" xr10:uidLastSave="{00000000-0000-0000-0000-000000000000}"/>
  <bookViews>
    <workbookView xWindow="-120" yWindow="-120" windowWidth="19440" windowHeight="15000" activeTab="2" xr2:uid="{4CE9DD03-96EA-40E6-B26D-5192B2D5D491}"/>
  </bookViews>
  <sheets>
    <sheet name="№3" sheetId="1" r:id="rId1"/>
    <sheet name="№3задание" sheetId="2" r:id="rId2"/>
    <sheet name="№7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C8" i="2"/>
  <c r="C7" i="2"/>
  <c r="C6" i="2"/>
  <c r="C5" i="2"/>
  <c r="C4" i="2"/>
  <c r="B4" i="2"/>
  <c r="K3" i="2"/>
  <c r="J3" i="2"/>
  <c r="I3" i="2"/>
  <c r="H3" i="2"/>
  <c r="G3" i="2"/>
  <c r="F3" i="2"/>
  <c r="F3" i="1"/>
  <c r="G3" i="1" s="1"/>
  <c r="H3" i="1" s="1"/>
  <c r="H7" i="3"/>
  <c r="H6" i="3" s="1"/>
  <c r="H5" i="3" s="1"/>
  <c r="H8" i="3"/>
  <c r="G6" i="3"/>
  <c r="G7" i="3" s="1"/>
  <c r="G8" i="3" s="1"/>
  <c r="G5" i="3"/>
  <c r="F5" i="3"/>
  <c r="C9" i="3"/>
  <c r="B9" i="3"/>
  <c r="D9" i="3"/>
  <c r="D8" i="3"/>
  <c r="F6" i="3"/>
  <c r="F7" i="3" s="1"/>
  <c r="E6" i="3"/>
  <c r="E7" i="3"/>
  <c r="E8" i="3"/>
  <c r="E5" i="3"/>
  <c r="D6" i="3"/>
  <c r="D7" i="3"/>
  <c r="D5" i="3"/>
  <c r="C6" i="3"/>
  <c r="C7" i="3"/>
  <c r="C8" i="3"/>
  <c r="C5" i="3"/>
  <c r="B6" i="3"/>
  <c r="B7" i="3"/>
  <c r="B8" i="3"/>
  <c r="B5" i="3"/>
  <c r="E3" i="2"/>
  <c r="D3" i="2"/>
  <c r="E3" i="1"/>
  <c r="D3" i="1"/>
  <c r="I3" i="1" l="1"/>
  <c r="J3" i="1" s="1"/>
  <c r="K3" i="1" s="1"/>
  <c r="F8" i="3"/>
  <c r="M3" i="1" l="1"/>
  <c r="C4" i="1" s="1"/>
  <c r="L3" i="1"/>
  <c r="B4" i="1" s="1"/>
  <c r="M3" i="2"/>
  <c r="L3" i="2"/>
  <c r="D4" i="2" l="1"/>
  <c r="E4" i="2"/>
  <c r="F4" i="2" s="1"/>
  <c r="D4" i="1"/>
  <c r="E4" i="1"/>
  <c r="F4" i="1" s="1"/>
  <c r="G4" i="2" l="1"/>
  <c r="H4" i="2" s="1"/>
  <c r="I4" i="2" s="1"/>
  <c r="G4" i="1"/>
  <c r="H4" i="1" s="1"/>
  <c r="I4" i="1" s="1"/>
  <c r="J4" i="1" s="1"/>
  <c r="K4" i="1" s="1"/>
  <c r="J4" i="2" l="1"/>
  <c r="L4" i="2" s="1"/>
  <c r="B5" i="2" s="1"/>
  <c r="L4" i="1"/>
  <c r="B5" i="1" s="1"/>
  <c r="M4" i="1"/>
  <c r="C5" i="1" s="1"/>
  <c r="K4" i="2" l="1"/>
  <c r="M4" i="2" s="1"/>
  <c r="D5" i="2" s="1"/>
  <c r="D5" i="1"/>
  <c r="E5" i="1"/>
  <c r="F5" i="1" l="1"/>
  <c r="G5" i="1" s="1"/>
  <c r="H5" i="1" s="1"/>
  <c r="E5" i="2"/>
  <c r="F5" i="2" l="1"/>
  <c r="G5" i="2" s="1"/>
  <c r="H5" i="2" s="1"/>
  <c r="I5" i="2" s="1"/>
  <c r="I5" i="1"/>
  <c r="J5" i="1" s="1"/>
  <c r="K5" i="1" s="1"/>
  <c r="M5" i="1" s="1"/>
  <c r="C6" i="1" s="1"/>
  <c r="J5" i="2" l="1"/>
  <c r="L5" i="1"/>
  <c r="B6" i="1" s="1"/>
  <c r="D6" i="1"/>
  <c r="E6" i="1"/>
  <c r="F6" i="1" s="1"/>
  <c r="G6" i="1" s="1"/>
  <c r="H6" i="1" s="1"/>
  <c r="I6" i="1" s="1"/>
  <c r="J6" i="1" s="1"/>
  <c r="K6" i="1" s="1"/>
  <c r="M6" i="1" s="1"/>
  <c r="C7" i="1" s="1"/>
  <c r="K5" i="2" l="1"/>
  <c r="M5" i="2" s="1"/>
  <c r="D6" i="2" s="1"/>
  <c r="L5" i="2"/>
  <c r="B6" i="2" s="1"/>
  <c r="L6" i="1"/>
  <c r="B7" i="1" s="1"/>
  <c r="E7" i="1" s="1"/>
  <c r="F7" i="1" s="1"/>
  <c r="G7" i="1" s="1"/>
  <c r="H7" i="1" s="1"/>
  <c r="D7" i="1"/>
  <c r="E6" i="2" l="1"/>
  <c r="F6" i="2" s="1"/>
  <c r="G6" i="2" s="1"/>
  <c r="H6" i="2" s="1"/>
  <c r="I6" i="2" s="1"/>
  <c r="J6" i="2" s="1"/>
  <c r="K6" i="2" s="1"/>
  <c r="I7" i="1"/>
  <c r="M6" i="2" l="1"/>
  <c r="D7" i="2" s="1"/>
  <c r="L6" i="2"/>
  <c r="B7" i="2" s="1"/>
  <c r="J7" i="1"/>
  <c r="E7" i="2" l="1"/>
  <c r="F7" i="2" s="1"/>
  <c r="G7" i="2" s="1"/>
  <c r="H7" i="2" s="1"/>
  <c r="I7" i="2" s="1"/>
  <c r="K7" i="1"/>
  <c r="M7" i="1" s="1"/>
  <c r="C8" i="1" s="1"/>
  <c r="L7" i="1"/>
  <c r="B8" i="1" s="1"/>
  <c r="J7" i="2" l="1"/>
  <c r="K7" i="2" s="1"/>
  <c r="D8" i="1"/>
  <c r="E8" i="1"/>
  <c r="F8" i="1" s="1"/>
  <c r="M7" i="2" l="1"/>
  <c r="L7" i="2"/>
  <c r="B8" i="2" s="1"/>
  <c r="G8" i="1"/>
  <c r="D8" i="2" l="1"/>
  <c r="E8" i="2"/>
  <c r="H8" i="1"/>
  <c r="F8" i="2" l="1"/>
  <c r="G8" i="2" s="1"/>
  <c r="H8" i="2" s="1"/>
  <c r="I8" i="1"/>
  <c r="I8" i="2" l="1"/>
  <c r="J8" i="1"/>
  <c r="J8" i="2" l="1"/>
  <c r="K8" i="2" s="1"/>
  <c r="K8" i="1"/>
  <c r="M8" i="1" s="1"/>
  <c r="L8" i="1"/>
  <c r="M8" i="2" l="1"/>
  <c r="L8" i="2"/>
</calcChain>
</file>

<file path=xl/sharedStrings.xml><?xml version="1.0" encoding="utf-8"?>
<sst xmlns="http://schemas.openxmlformats.org/spreadsheetml/2006/main" count="41" uniqueCount="25">
  <si>
    <t>Решение  системы дифференциальных уравнений</t>
  </si>
  <si>
    <t>x</t>
  </si>
  <si>
    <t>y</t>
  </si>
  <si>
    <t>z</t>
  </si>
  <si>
    <t>K1</t>
  </si>
  <si>
    <t>L1</t>
  </si>
  <si>
    <t>K2</t>
  </si>
  <si>
    <t>L2</t>
  </si>
  <si>
    <t>K3</t>
  </si>
  <si>
    <t>L3</t>
  </si>
  <si>
    <t>K4</t>
  </si>
  <si>
    <t>L4</t>
  </si>
  <si>
    <t>Ф1</t>
  </si>
  <si>
    <t>Ф2</t>
  </si>
  <si>
    <t>Метод прогонки</t>
  </si>
  <si>
    <t>h=</t>
  </si>
  <si>
    <t>q=</t>
  </si>
  <si>
    <t>f=</t>
  </si>
  <si>
    <t>d=</t>
  </si>
  <si>
    <t>p=1/x</t>
  </si>
  <si>
    <t>a</t>
  </si>
  <si>
    <t>b</t>
  </si>
  <si>
    <t>c</t>
  </si>
  <si>
    <t>v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</si>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</sst>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0.000"/>
    <numFmt numFmtId="167" formatCode="0.0000"/>
    <numFmt numFmtId="168" formatCode="0.00000"/>
    <numFmt numFmtId="169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7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0925925925925923E-2"/>
          <c:w val="0.90787729658792649"/>
          <c:h val="0.874419655876348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№3!$A$1:$M$1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7-4DFE-8291-3D8CE82C47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№3!$A$2:$M$2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7-4DFE-8291-3D8CE82C47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№3!$A$3:$M$3</c:f>
              <c:numCache>
                <c:formatCode>0.00</c:formatCode>
                <c:ptCount val="13"/>
                <c:pt idx="0" formatCode="0">
                  <c:v>1</c:v>
                </c:pt>
                <c:pt idx="1">
                  <c:v>0.77</c:v>
                </c:pt>
                <c:pt idx="2" formatCode="0.0">
                  <c:v>-0.5</c:v>
                </c:pt>
                <c:pt idx="3" formatCode="0.0">
                  <c:v>-0.5</c:v>
                </c:pt>
                <c:pt idx="4" formatCode="General">
                  <c:v>-0.27</c:v>
                </c:pt>
                <c:pt idx="5" formatCode="General">
                  <c:v>-0.51349999999999996</c:v>
                </c:pt>
                <c:pt idx="6" formatCode="0.000000">
                  <c:v>-0.25595238095238099</c:v>
                </c:pt>
                <c:pt idx="7" formatCode="0.000000">
                  <c:v>-0.512797619047619</c:v>
                </c:pt>
                <c:pt idx="8" formatCode="0.000000">
                  <c:v>-0.25594631519274386</c:v>
                </c:pt>
                <c:pt idx="9" formatCode="0.000000">
                  <c:v>-0.52559463151927444</c:v>
                </c:pt>
                <c:pt idx="10" formatCode="0.000000">
                  <c:v>-0.24090693671407959</c:v>
                </c:pt>
                <c:pt idx="11" formatCode="0.00000">
                  <c:v>-3.0781898696145125</c:v>
                </c:pt>
                <c:pt idx="12" formatCode="0.000000">
                  <c:v>-1.5347043290043292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7-4DFE-8291-3D8CE82C47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№3!$A$4:$M$4</c:f>
              <c:numCache>
                <c:formatCode>0.0000</c:formatCode>
                <c:ptCount val="13"/>
                <c:pt idx="0" formatCode="0.0">
                  <c:v>1.1000000000000001</c:v>
                </c:pt>
                <c:pt idx="1">
                  <c:v>0.71869683550642482</c:v>
                </c:pt>
                <c:pt idx="2" formatCode="0.000000">
                  <c:v>-0.52557840548340551</c:v>
                </c:pt>
                <c:pt idx="3" formatCode="0.000000">
                  <c:v>-0.52557840548340551</c:v>
                </c:pt>
                <c:pt idx="4" formatCode="0.000000">
                  <c:v>-0.24089828506696531</c:v>
                </c:pt>
                <c:pt idx="5" formatCode="0.000000">
                  <c:v>-0.53762331973675381</c:v>
                </c:pt>
                <c:pt idx="6" formatCode="0.000000">
                  <c:v>-0.22491937633072961</c:v>
                </c:pt>
                <c:pt idx="7" formatCode="0.000000">
                  <c:v>-0.53682437429994201</c:v>
                </c:pt>
                <c:pt idx="8" formatCode="0.000000">
                  <c:v>-0.22501186578050719</c:v>
                </c:pt>
                <c:pt idx="9" formatCode="0.00000">
                  <c:v>-0.54807959206145618</c:v>
                </c:pt>
                <c:pt idx="10" formatCode="0.000000">
                  <c:v>-0.20828140469188383</c:v>
                </c:pt>
                <c:pt idx="11" formatCode="0.000000">
                  <c:v>-3.2225533856182533</c:v>
                </c:pt>
                <c:pt idx="12" formatCode="0.000000">
                  <c:v>-1.349042173981323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7-4DFE-8291-3D8CE82C47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№3!$A$5:$M$5</c:f>
              <c:numCache>
                <c:formatCode>0.00000</c:formatCode>
                <c:ptCount val="13"/>
                <c:pt idx="0" formatCode="0.0">
                  <c:v>1.2</c:v>
                </c:pt>
                <c:pt idx="1">
                  <c:v>0.66498761241278725</c:v>
                </c:pt>
                <c:pt idx="2" formatCode="0.000000">
                  <c:v>-0.5480624417164276</c:v>
                </c:pt>
                <c:pt idx="3" formatCode="0.000000">
                  <c:v>-0.5480624417164276</c:v>
                </c:pt>
                <c:pt idx="4" formatCode="0.000000">
                  <c:v>-0.20826891098243089</c:v>
                </c:pt>
                <c:pt idx="5" formatCode="0.000000">
                  <c:v>-0.55847588726554909</c:v>
                </c:pt>
                <c:pt idx="6" formatCode="0.000000">
                  <c:v>-0.19080378051452657</c:v>
                </c:pt>
                <c:pt idx="7" formatCode="0.000000">
                  <c:v>-0.55760263074215388</c:v>
                </c:pt>
                <c:pt idx="8" formatCode="0.000000">
                  <c:v>-0.19098171345578674</c:v>
                </c:pt>
                <c:pt idx="9" formatCode="0.000000">
                  <c:v>-0.56716061306200627</c:v>
                </c:pt>
                <c:pt idx="10">
                  <c:v>-0.17294995467549007</c:v>
                </c:pt>
                <c:pt idx="11">
                  <c:v>-3.3473800907938398</c:v>
                </c:pt>
                <c:pt idx="12">
                  <c:v>-1.1447898535985475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7-4DFE-8291-3D8CE82C470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№3!$A$6:$M$6</c:f>
              <c:numCache>
                <c:formatCode>0.0000</c:formatCode>
                <c:ptCount val="13"/>
                <c:pt idx="0" formatCode="0.0">
                  <c:v>1.3</c:v>
                </c:pt>
                <c:pt idx="1">
                  <c:v>0.60919794423288987</c:v>
                </c:pt>
                <c:pt idx="2" formatCode="0.000000">
                  <c:v>-0.56714227260973671</c:v>
                </c:pt>
                <c:pt idx="3" formatCode="0.000000">
                  <c:v>-0.56714227260973671</c:v>
                </c:pt>
                <c:pt idx="4" formatCode="0.000000">
                  <c:v>-0.17293465761001547</c:v>
                </c:pt>
                <c:pt idx="5" formatCode="0.000000">
                  <c:v>-0.57578900549023748</c:v>
                </c:pt>
                <c:pt idx="6" formatCode="0.00000">
                  <c:v>-0.15433045616519009</c:v>
                </c:pt>
                <c:pt idx="7" formatCode="0.000000">
                  <c:v>-0.57485879541799623</c:v>
                </c:pt>
                <c:pt idx="8" formatCode="0.000000">
                  <c:v>-0.15458716401912159</c:v>
                </c:pt>
                <c:pt idx="9" formatCode="0.000000">
                  <c:v>-0.58260098901164892</c:v>
                </c:pt>
                <c:pt idx="10" formatCode="0.000000">
                  <c:v>-0.13556850111134106</c:v>
                </c:pt>
                <c:pt idx="11" formatCode="0.000000">
                  <c:v>-3.4510388634378528</c:v>
                </c:pt>
                <c:pt idx="12" formatCode="0.000000">
                  <c:v>-0.92633839908997984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7-4DFE-8291-3D8CE82C470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№3!$A$7:$M$7</c:f>
              <c:numCache>
                <c:formatCode>0.00000</c:formatCode>
                <c:ptCount val="13"/>
                <c:pt idx="0" formatCode="0.0">
                  <c:v>1.4</c:v>
                </c:pt>
                <c:pt idx="1">
                  <c:v>0.55168062984225896</c:v>
                </c:pt>
                <c:pt idx="2" formatCode="0.000000">
                  <c:v>-0.58258124592790306</c:v>
                </c:pt>
                <c:pt idx="3" formatCode="0.000000">
                  <c:v>-0.58258124592790306</c:v>
                </c:pt>
                <c:pt idx="4" formatCode="0.000000">
                  <c:v>-0.13555116846518533</c:v>
                </c:pt>
                <c:pt idx="5" formatCode="0.000000">
                  <c:v>-0.58935880435116228</c:v>
                </c:pt>
                <c:pt idx="6" formatCode="0.000000">
                  <c:v>-0.11609721971747605</c:v>
                </c:pt>
                <c:pt idx="7" formatCode="0.000000">
                  <c:v>-0.58838610691377691</c:v>
                </c:pt>
                <c:pt idx="8" formatCode="0.000000">
                  <c:v>-0.11642916761519945</c:v>
                </c:pt>
                <c:pt idx="9" formatCode="0.000000">
                  <c:v>-0.59422416268942302</c:v>
                </c:pt>
                <c:pt idx="10" formatCode="0.000000">
                  <c:v>-9.6692577357932574E-2</c:v>
                </c:pt>
                <c:pt idx="11" formatCode="0.000000">
                  <c:v>-3.5322952311472045</c:v>
                </c:pt>
                <c:pt idx="12" formatCode="0.000000">
                  <c:v>-0.69729652048846891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7-4DFE-8291-3D8CE82C470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№3!$A$8:$M$8</c:f>
              <c:numCache>
                <c:formatCode>0.00000</c:formatCode>
                <c:ptCount val="13"/>
                <c:pt idx="0" formatCode="0.0">
                  <c:v>1.5</c:v>
                </c:pt>
                <c:pt idx="1">
                  <c:v>0.49280904265647224</c:v>
                </c:pt>
                <c:pt idx="2" formatCode="0.000000">
                  <c:v>-0.59420285460271083</c:v>
                </c:pt>
                <c:pt idx="3" formatCode="0.000000">
                  <c:v>-0.59420285460271083</c:v>
                </c:pt>
                <c:pt idx="4" formatCode="0.000000">
                  <c:v>-9.667380625466504E-2</c:v>
                </c:pt>
                <c:pt idx="5" formatCode="0.000000">
                  <c:v>-0.59903654491544411</c:v>
                </c:pt>
                <c:pt idx="6" formatCode="0.000000">
                  <c:v>-7.6623709658308226E-2</c:v>
                </c:pt>
                <c:pt idx="7" formatCode="0.000000">
                  <c:v>-0.59803404008562622</c:v>
                </c:pt>
                <c:pt idx="8" formatCode="0.000000">
                  <c:v>-7.7028802452231482E-2</c:v>
                </c:pt>
                <c:pt idx="9" formatCode="0.000000">
                  <c:v>-0.60190573484793397</c:v>
                </c:pt>
                <c:pt idx="10" formatCode="0.000000">
                  <c:v>-5.6814554367950909E-2</c:v>
                </c:pt>
                <c:pt idx="11">
                  <c:v>-3.5902497594527851</c:v>
                </c:pt>
                <c:pt idx="12" formatCode="0.000000">
                  <c:v>-0.46079338484369536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F7-4DFE-8291-3D8CE82C470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№3!$A$9:$M$9</c:f>
              <c:numCache>
                <c:formatCode>0.000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F7-4DFE-8291-3D8CE82C470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№3!$A$10:$M$10</c:f>
              <c:numCache>
                <c:formatCode>0.000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F7-4DFE-8291-3D8CE82C470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№3!$A$11:$M$11</c:f>
              <c:numCache>
                <c:formatCode>0.000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F7-4DFE-8291-3D8CE82C470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№3!$A$12:$M$12</c:f>
              <c:numCache>
                <c:formatCode>0.000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F7-4DFE-8291-3D8CE82C470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№3!$A$13:$M$13</c:f>
              <c:numCache>
                <c:formatCode>0.000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F7-4DFE-8291-3D8CE82C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20768"/>
        <c:axId val="421745008"/>
      </c:lineChart>
      <c:catAx>
        <c:axId val="3022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745008"/>
        <c:crosses val="autoZero"/>
        <c:auto val="1"/>
        <c:lblAlgn val="ctr"/>
        <c:lblOffset val="100"/>
        <c:noMultiLvlLbl val="0"/>
      </c:catAx>
      <c:valAx>
        <c:axId val="4217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№3задание!$A$1:$M$2</c:f>
              <c:multiLvlStrCache>
                <c:ptCount val="1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  <c:pt idx="3">
                    <c:v>K1</c:v>
                  </c:pt>
                  <c:pt idx="4">
                    <c:v>L1</c:v>
                  </c:pt>
                  <c:pt idx="5">
                    <c:v>K2</c:v>
                  </c:pt>
                  <c:pt idx="6">
                    <c:v>L2</c:v>
                  </c:pt>
                  <c:pt idx="7">
                    <c:v>K3</c:v>
                  </c:pt>
                  <c:pt idx="8">
                    <c:v>L3</c:v>
                  </c:pt>
                  <c:pt idx="9">
                    <c:v>K4</c:v>
                  </c:pt>
                  <c:pt idx="10">
                    <c:v>L4</c:v>
                  </c:pt>
                  <c:pt idx="11">
                    <c:v>Ф1</c:v>
                  </c:pt>
                  <c:pt idx="12">
                    <c:v>Ф2</c:v>
                  </c:pt>
                </c:lvl>
                <c:lvl>
                  <c:pt idx="0">
                    <c:v>Решение  системы дифференциальных уравнений</c:v>
                  </c:pt>
                </c:lvl>
              </c:multiLvlStrCache>
            </c:multiLvlStrRef>
          </c:cat>
          <c:val>
            <c:numRef>
              <c:f>№3задание!$A$3:$M$3</c:f>
              <c:numCache>
                <c:formatCode>0.00</c:formatCode>
                <c:ptCount val="13"/>
                <c:pt idx="0" formatCode="0">
                  <c:v>1</c:v>
                </c:pt>
                <c:pt idx="1">
                  <c:v>0.77</c:v>
                </c:pt>
                <c:pt idx="2" formatCode="0.0">
                  <c:v>-0.5</c:v>
                </c:pt>
                <c:pt idx="3" formatCode="0.0">
                  <c:v>-0.5</c:v>
                </c:pt>
                <c:pt idx="4" formatCode="General">
                  <c:v>-0.27</c:v>
                </c:pt>
                <c:pt idx="5" formatCode="General">
                  <c:v>-0.51349999999999996</c:v>
                </c:pt>
                <c:pt idx="6" formatCode="0.000000">
                  <c:v>-0.25595238095238099</c:v>
                </c:pt>
                <c:pt idx="7" formatCode="0.000000">
                  <c:v>-0.512797619047619</c:v>
                </c:pt>
                <c:pt idx="8" formatCode="0.000000">
                  <c:v>-0.25594631519274386</c:v>
                </c:pt>
                <c:pt idx="9" formatCode="0.000000">
                  <c:v>-0.52559463151927444</c:v>
                </c:pt>
                <c:pt idx="10" formatCode="0.000000">
                  <c:v>-0.24090693671407959</c:v>
                </c:pt>
                <c:pt idx="11" formatCode="0.000000">
                  <c:v>-3.0781898696145125</c:v>
                </c:pt>
                <c:pt idx="12" formatCode="0.000000">
                  <c:v>-1.5347043290043292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6-48C8-89AB-30BC36D1FE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№3задание!$A$1:$M$2</c:f>
              <c:multiLvlStrCache>
                <c:ptCount val="1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  <c:pt idx="3">
                    <c:v>K1</c:v>
                  </c:pt>
                  <c:pt idx="4">
                    <c:v>L1</c:v>
                  </c:pt>
                  <c:pt idx="5">
                    <c:v>K2</c:v>
                  </c:pt>
                  <c:pt idx="6">
                    <c:v>L2</c:v>
                  </c:pt>
                  <c:pt idx="7">
                    <c:v>K3</c:v>
                  </c:pt>
                  <c:pt idx="8">
                    <c:v>L3</c:v>
                  </c:pt>
                  <c:pt idx="9">
                    <c:v>K4</c:v>
                  </c:pt>
                  <c:pt idx="10">
                    <c:v>L4</c:v>
                  </c:pt>
                  <c:pt idx="11">
                    <c:v>Ф1</c:v>
                  </c:pt>
                  <c:pt idx="12">
                    <c:v>Ф2</c:v>
                  </c:pt>
                </c:lvl>
                <c:lvl>
                  <c:pt idx="0">
                    <c:v>Решение  системы дифференциальных уравнений</c:v>
                  </c:pt>
                </c:lvl>
              </c:multiLvlStrCache>
            </c:multiLvlStrRef>
          </c:cat>
          <c:val>
            <c:numRef>
              <c:f>№3задание!$A$4:$M$4</c:f>
              <c:numCache>
                <c:formatCode>0.0000</c:formatCode>
                <c:ptCount val="13"/>
                <c:pt idx="0" formatCode="0.00">
                  <c:v>1.05</c:v>
                </c:pt>
                <c:pt idx="1">
                  <c:v>0.71869683550642482</c:v>
                </c:pt>
                <c:pt idx="2" formatCode="0.000000">
                  <c:v>-0.52557840548340551</c:v>
                </c:pt>
                <c:pt idx="3" formatCode="0.000000">
                  <c:v>-0.52557840548340551</c:v>
                </c:pt>
                <c:pt idx="4" formatCode="General">
                  <c:v>-0.21814597314127671</c:v>
                </c:pt>
                <c:pt idx="5" formatCode="General">
                  <c:v>-0.53648570414046937</c:v>
                </c:pt>
                <c:pt idx="6" formatCode="0.000000">
                  <c:v>-0.20470363874091885</c:v>
                </c:pt>
                <c:pt idx="7" formatCode="0.000000">
                  <c:v>-0.53581358742045149</c:v>
                </c:pt>
                <c:pt idx="8" formatCode="0.000000">
                  <c:v>-0.20476928900808183</c:v>
                </c:pt>
                <c:pt idx="9" formatCode="0.000000">
                  <c:v>-0.54605533438421372</c:v>
                </c:pt>
                <c:pt idx="10" formatCode="0.000000">
                  <c:v>-0.19028475121288951</c:v>
                </c:pt>
                <c:pt idx="11" formatCode="0.000000">
                  <c:v>-3.2162323229894607</c:v>
                </c:pt>
                <c:pt idx="12" formatCode="0.000000">
                  <c:v>-1.2273765798521676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6-48C8-89AB-30BC36D1FE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№3задание!$A$1:$M$2</c:f>
              <c:multiLvlStrCache>
                <c:ptCount val="1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  <c:pt idx="3">
                    <c:v>K1</c:v>
                  </c:pt>
                  <c:pt idx="4">
                    <c:v>L1</c:v>
                  </c:pt>
                  <c:pt idx="5">
                    <c:v>K2</c:v>
                  </c:pt>
                  <c:pt idx="6">
                    <c:v>L2</c:v>
                  </c:pt>
                  <c:pt idx="7">
                    <c:v>K3</c:v>
                  </c:pt>
                  <c:pt idx="8">
                    <c:v>L3</c:v>
                  </c:pt>
                  <c:pt idx="9">
                    <c:v>K4</c:v>
                  </c:pt>
                  <c:pt idx="10">
                    <c:v>L4</c:v>
                  </c:pt>
                  <c:pt idx="11">
                    <c:v>Ф1</c:v>
                  </c:pt>
                  <c:pt idx="12">
                    <c:v>Ф2</c:v>
                  </c:pt>
                </c:lvl>
                <c:lvl>
                  <c:pt idx="0">
                    <c:v>Решение  системы дифференциальных уравнений</c:v>
                  </c:pt>
                </c:lvl>
              </c:multiLvlStrCache>
            </c:multiLvlStrRef>
          </c:cat>
          <c:val>
            <c:numRef>
              <c:f>№3задание!$A$5:$M$5</c:f>
              <c:numCache>
                <c:formatCode>0.00000</c:formatCode>
                <c:ptCount val="13"/>
                <c:pt idx="0" formatCode="0.00">
                  <c:v>1.1000000000000001</c:v>
                </c:pt>
                <c:pt idx="1">
                  <c:v>0.66509296345660052</c:v>
                </c:pt>
                <c:pt idx="2" formatCode="0.000000">
                  <c:v>-0.54603468181427495</c:v>
                </c:pt>
                <c:pt idx="3" formatCode="0.000000">
                  <c:v>-0.54603468181427495</c:v>
                </c:pt>
                <c:pt idx="4" formatCode="General">
                  <c:v>-0.16869779817089608</c:v>
                </c:pt>
                <c:pt idx="5" formatCode="General">
                  <c:v>-0.55446957172281974</c:v>
                </c:pt>
                <c:pt idx="6" formatCode="0.000000">
                  <c:v>-0.15564377569386961</c:v>
                </c:pt>
                <c:pt idx="7" formatCode="0.000000">
                  <c:v>-0.55381687059896845</c:v>
                </c:pt>
                <c:pt idx="8" formatCode="0.000000">
                  <c:v>-0.15578959739309572</c:v>
                </c:pt>
                <c:pt idx="9" formatCode="0.000000">
                  <c:v>-0.56161364155358451</c:v>
                </c:pt>
                <c:pt idx="10" formatCode="0.000000">
                  <c:v>-0.14169990843538327</c:v>
                </c:pt>
                <c:pt idx="11" formatCode="0.000000">
                  <c:v>-3.3242212080114357</c:v>
                </c:pt>
                <c:pt idx="12" formatCode="0.000000">
                  <c:v>-0.93326445278020997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6-48C8-89AB-30BC36D1FE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№3задание!$A$1:$M$2</c:f>
              <c:multiLvlStrCache>
                <c:ptCount val="1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  <c:pt idx="3">
                    <c:v>K1</c:v>
                  </c:pt>
                  <c:pt idx="4">
                    <c:v>L1</c:v>
                  </c:pt>
                  <c:pt idx="5">
                    <c:v>K2</c:v>
                  </c:pt>
                  <c:pt idx="6">
                    <c:v>L2</c:v>
                  </c:pt>
                  <c:pt idx="7">
                    <c:v>K3</c:v>
                  </c:pt>
                  <c:pt idx="8">
                    <c:v>L3</c:v>
                  </c:pt>
                  <c:pt idx="9">
                    <c:v>K4</c:v>
                  </c:pt>
                  <c:pt idx="10">
                    <c:v>L4</c:v>
                  </c:pt>
                  <c:pt idx="11">
                    <c:v>Ф1</c:v>
                  </c:pt>
                  <c:pt idx="12">
                    <c:v>Ф2</c:v>
                  </c:pt>
                </c:lvl>
                <c:lvl>
                  <c:pt idx="0">
                    <c:v>Решение  системы дифференциальных уравнений</c:v>
                  </c:pt>
                </c:lvl>
              </c:multiLvlStrCache>
            </c:multiLvlStrRef>
          </c:cat>
          <c:val>
            <c:numRef>
              <c:f>№3задание!$A$6:$M$6</c:f>
              <c:numCache>
                <c:formatCode>0.00000</c:formatCode>
                <c:ptCount val="13"/>
                <c:pt idx="0" formatCode="0.00">
                  <c:v>1.1499999999999999</c:v>
                </c:pt>
                <c:pt idx="1">
                  <c:v>0.60968927665640993</c:v>
                </c:pt>
                <c:pt idx="2" formatCode="0.000000">
                  <c:v>-0.5615890893606118</c:v>
                </c:pt>
                <c:pt idx="3" formatCode="0.000000">
                  <c:v>-0.5615890893606118</c:v>
                </c:pt>
                <c:pt idx="4" formatCode="General">
                  <c:v>-0.12135093808196484</c:v>
                </c:pt>
                <c:pt idx="5" formatCode="General">
                  <c:v>-0.56765663626471008</c:v>
                </c:pt>
                <c:pt idx="6" formatCode="0.000000">
                  <c:v>-0.10856262530112087</c:v>
                </c:pt>
                <c:pt idx="7" formatCode="0.000000">
                  <c:v>-0.56701722062566784</c:v>
                </c:pt>
                <c:pt idx="8" formatCode="0.000000">
                  <c:v>-0.10879209432178449</c:v>
                </c:pt>
                <c:pt idx="9" formatCode="0.000000">
                  <c:v>-0.57246829879279026</c:v>
                </c:pt>
                <c:pt idx="10" formatCode="0.000000">
                  <c:v>-9.5012915559611E-2</c:v>
                </c:pt>
                <c:pt idx="11" formatCode="0.000000">
                  <c:v>-3.4034051019341578</c:v>
                </c:pt>
                <c:pt idx="12" formatCode="0.000000">
                  <c:v>-0.65107329288738658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6-48C8-89AB-30BC36D1FE4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№3задание!$A$1:$M$2</c:f>
              <c:multiLvlStrCache>
                <c:ptCount val="1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  <c:pt idx="3">
                    <c:v>K1</c:v>
                  </c:pt>
                  <c:pt idx="4">
                    <c:v>L1</c:v>
                  </c:pt>
                  <c:pt idx="5">
                    <c:v>K2</c:v>
                  </c:pt>
                  <c:pt idx="6">
                    <c:v>L2</c:v>
                  </c:pt>
                  <c:pt idx="7">
                    <c:v>K3</c:v>
                  </c:pt>
                  <c:pt idx="8">
                    <c:v>L3</c:v>
                  </c:pt>
                  <c:pt idx="9">
                    <c:v>K4</c:v>
                  </c:pt>
                  <c:pt idx="10">
                    <c:v>L4</c:v>
                  </c:pt>
                  <c:pt idx="11">
                    <c:v>Ф1</c:v>
                  </c:pt>
                  <c:pt idx="12">
                    <c:v>Ф2</c:v>
                  </c:pt>
                </c:lvl>
                <c:lvl>
                  <c:pt idx="0">
                    <c:v>Решение  системы дифференциальных уравнений</c:v>
                  </c:pt>
                </c:lvl>
              </c:multiLvlStrCache>
            </c:multiLvlStrRef>
          </c:cat>
          <c:val>
            <c:numRef>
              <c:f>№3задание!$A$7:$M$7</c:f>
              <c:numCache>
                <c:formatCode>0.00000</c:formatCode>
                <c:ptCount val="13"/>
                <c:pt idx="0" formatCode="0.00">
                  <c:v>1.2</c:v>
                </c:pt>
                <c:pt idx="1">
                  <c:v>0.55296585829084066</c:v>
                </c:pt>
                <c:pt idx="2" formatCode="0.000000">
                  <c:v>-0.57244031090873493</c:v>
                </c:pt>
                <c:pt idx="3" formatCode="0.000000">
                  <c:v>-0.57244031090873493</c:v>
                </c:pt>
                <c:pt idx="4" formatCode="General">
                  <c:v>-7.5932265866894888E-2</c:v>
                </c:pt>
                <c:pt idx="5" formatCode="General">
                  <c:v>-0.57623692420207973</c:v>
                </c:pt>
                <c:pt idx="6" formatCode="0.000000">
                  <c:v>-6.3354303383740151E-2</c:v>
                </c:pt>
                <c:pt idx="7" formatCode="0.000000">
                  <c:v>-0.57560802607792194</c:v>
                </c:pt>
                <c:pt idx="8" formatCode="0.000000">
                  <c:v>-6.36675912183991E-2</c:v>
                </c:pt>
                <c:pt idx="9" formatCode="0.000000">
                  <c:v>-0.57880707003057486</c:v>
                </c:pt>
                <c:pt idx="10" formatCode="0.000000">
                  <c:v>-5.0168847967221708E-2</c:v>
                </c:pt>
                <c:pt idx="11" formatCode="0.000000">
                  <c:v>-3.4549372814993133</c:v>
                </c:pt>
                <c:pt idx="12" formatCode="0.000000">
                  <c:v>-0.3801449030383951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A6-48C8-89AB-30BC36D1FE4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№3задание!$A$1:$M$2</c:f>
              <c:multiLvlStrCache>
                <c:ptCount val="13"/>
                <c:lvl>
                  <c:pt idx="0">
                    <c:v>x</c:v>
                  </c:pt>
                  <c:pt idx="1">
                    <c:v>y</c:v>
                  </c:pt>
                  <c:pt idx="2">
                    <c:v>z</c:v>
                  </c:pt>
                  <c:pt idx="3">
                    <c:v>K1</c:v>
                  </c:pt>
                  <c:pt idx="4">
                    <c:v>L1</c:v>
                  </c:pt>
                  <c:pt idx="5">
                    <c:v>K2</c:v>
                  </c:pt>
                  <c:pt idx="6">
                    <c:v>L2</c:v>
                  </c:pt>
                  <c:pt idx="7">
                    <c:v>K3</c:v>
                  </c:pt>
                  <c:pt idx="8">
                    <c:v>L3</c:v>
                  </c:pt>
                  <c:pt idx="9">
                    <c:v>K4</c:v>
                  </c:pt>
                  <c:pt idx="10">
                    <c:v>L4</c:v>
                  </c:pt>
                  <c:pt idx="11">
                    <c:v>Ф1</c:v>
                  </c:pt>
                  <c:pt idx="12">
                    <c:v>Ф2</c:v>
                  </c:pt>
                </c:lvl>
                <c:lvl>
                  <c:pt idx="0">
                    <c:v>Решение  системы дифференциальных уравнений</c:v>
                  </c:pt>
                </c:lvl>
              </c:multiLvlStrCache>
            </c:multiLvlStrRef>
          </c:cat>
          <c:val>
            <c:numRef>
              <c:f>№3задание!$A$8:$M$8</c:f>
              <c:numCache>
                <c:formatCode>0.00000</c:formatCode>
                <c:ptCount val="13"/>
                <c:pt idx="0" formatCode="0.00">
                  <c:v>1.25</c:v>
                </c:pt>
                <c:pt idx="1">
                  <c:v>0.49538357026585211</c:v>
                </c:pt>
                <c:pt idx="2" formatCode="0.000000">
                  <c:v>-0.57877605929270814</c:v>
                </c:pt>
                <c:pt idx="3" formatCode="0.000000">
                  <c:v>-0.57877605929270814</c:v>
                </c:pt>
                <c:pt idx="4" formatCode="General">
                  <c:v>-3.236272283168562E-2</c:v>
                </c:pt>
                <c:pt idx="5" formatCode="General">
                  <c:v>-0.58039419543429238</c:v>
                </c:pt>
                <c:pt idx="6" formatCode="0.000000">
                  <c:v>-1.9987693890222591E-2</c:v>
                </c:pt>
                <c:pt idx="7" formatCode="0.000000">
                  <c:v>-0.57977544398721925</c:v>
                </c:pt>
                <c:pt idx="8" formatCode="0.000000">
                  <c:v>-2.0382749734738081E-2</c:v>
                </c:pt>
                <c:pt idx="9" formatCode="0.000000">
                  <c:v>-0.58081433426618201</c:v>
                </c:pt>
                <c:pt idx="10" formatCode="0.000000">
                  <c:v>-7.1731856699583374E-3</c:v>
                </c:pt>
                <c:pt idx="11" formatCode="0.000000">
                  <c:v>-3.4799296724019131</c:v>
                </c:pt>
                <c:pt idx="12" formatCode="0.000000">
                  <c:v>-0.1202767957515653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A6-48C8-89AB-30BC36D1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16720"/>
        <c:axId val="429595696"/>
      </c:lineChart>
      <c:catAx>
        <c:axId val="427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595696"/>
        <c:crosses val="autoZero"/>
        <c:auto val="1"/>
        <c:lblAlgn val="ctr"/>
        <c:lblOffset val="100"/>
        <c:noMultiLvlLbl val="0"/>
      </c:catAx>
      <c:valAx>
        <c:axId val="4295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3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14</xdr:col>
      <xdr:colOff>276225</xdr:colOff>
      <xdr:row>33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B3778B-A3A4-409F-B514-D2204E06C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23812</xdr:rowOff>
    </xdr:from>
    <xdr:to>
      <xdr:col>18</xdr:col>
      <xdr:colOff>609599</xdr:colOff>
      <xdr:row>33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BF9116-A658-49F5-AA05-AA6062DD6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EB34-FD73-48E0-9A09-CDB34DCFF9BA}">
  <dimension ref="A1:M13"/>
  <sheetViews>
    <sheetView zoomScale="85" zoomScaleNormal="85" workbookViewId="0">
      <selection activeCell="F3" sqref="F3"/>
    </sheetView>
  </sheetViews>
  <sheetFormatPr defaultRowHeight="15" x14ac:dyDescent="0.25"/>
  <cols>
    <col min="2" max="2" width="12" customWidth="1"/>
    <col min="3" max="3" width="10.7109375" customWidth="1"/>
    <col min="4" max="4" width="12.140625" customWidth="1"/>
    <col min="5" max="5" width="11.140625" customWidth="1"/>
    <col min="6" max="6" width="11" customWidth="1"/>
    <col min="7" max="13" width="10.28515625" bestFit="1" customWidth="1"/>
  </cols>
  <sheetData>
    <row r="1" spans="1:13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pans="1:13" x14ac:dyDescent="0.25">
      <c r="A3" s="7">
        <v>1</v>
      </c>
      <c r="B3" s="8">
        <v>0.77</v>
      </c>
      <c r="C3" s="9">
        <v>-0.5</v>
      </c>
      <c r="D3" s="9">
        <f>C3</f>
        <v>-0.5</v>
      </c>
      <c r="E3" s="6">
        <f>-C3/A3-B3</f>
        <v>-0.27</v>
      </c>
      <c r="F3" s="6">
        <f>C3+0.1*E3/2</f>
        <v>-0.51349999999999996</v>
      </c>
      <c r="G3" s="10">
        <f>-F3/(A3+0.1/2)-(B3+0.1*D3/2)</f>
        <v>-0.25595238095238099</v>
      </c>
      <c r="H3" s="10">
        <f>C3+0.1*G3/2</f>
        <v>-0.512797619047619</v>
      </c>
      <c r="I3" s="10">
        <f>-H3/(A3+0.1/2)-(B3+0.1*F3/2)</f>
        <v>-0.25594631519274386</v>
      </c>
      <c r="J3" s="10">
        <f>C3+0.1*I3</f>
        <v>-0.52559463151927444</v>
      </c>
      <c r="K3" s="10">
        <f>-J3/(A3+0.1)-(B3+0.1*H3)</f>
        <v>-0.24090693671407959</v>
      </c>
      <c r="L3" s="11">
        <f>D3+2*F3+2*H3+J3</f>
        <v>-3.0781898696145125</v>
      </c>
      <c r="M3" s="10">
        <f>E3+2*G3+2*I3+K3</f>
        <v>-1.5347043290043292</v>
      </c>
    </row>
    <row r="4" spans="1:13" x14ac:dyDescent="0.25">
      <c r="A4" s="9">
        <v>1.1000000000000001</v>
      </c>
      <c r="B4" s="12">
        <f>B3+0.1*L3/6</f>
        <v>0.71869683550642482</v>
      </c>
      <c r="C4" s="10">
        <f>C3+0.1*M3/6</f>
        <v>-0.52557840548340551</v>
      </c>
      <c r="D4" s="10">
        <f>C4</f>
        <v>-0.52557840548340551</v>
      </c>
      <c r="E4" s="10">
        <f>-C4/A4-B4</f>
        <v>-0.24089828506696531</v>
      </c>
      <c r="F4" s="10">
        <f>C4+0.1*E4/2</f>
        <v>-0.53762331973675381</v>
      </c>
      <c r="G4" s="10">
        <f>-F4/(A4+0.1/2)-(B4+0.1*D4/2)</f>
        <v>-0.22491937633072961</v>
      </c>
      <c r="H4" s="10">
        <f>C4+0.1*G4/2</f>
        <v>-0.53682437429994201</v>
      </c>
      <c r="I4" s="10">
        <f>-H4/(A4+0.1/2)-(B4+0.1*F4/2)</f>
        <v>-0.22501186578050719</v>
      </c>
      <c r="J4" s="11">
        <f>C4+0.1*I4</f>
        <v>-0.54807959206145618</v>
      </c>
      <c r="K4" s="10">
        <f>-J4/(A4+0.1)-(B4+0.1*H4)</f>
        <v>-0.20828140469188383</v>
      </c>
      <c r="L4" s="10">
        <f>D4+2*F4+2*H4+J4</f>
        <v>-3.2225533856182533</v>
      </c>
      <c r="M4" s="10">
        <f>E4+2*G4+2*I4+K4</f>
        <v>-1.349042173981323</v>
      </c>
    </row>
    <row r="5" spans="1:13" x14ac:dyDescent="0.25">
      <c r="A5" s="9">
        <v>1.2</v>
      </c>
      <c r="B5" s="11">
        <f>B4+0.1*L4/6</f>
        <v>0.66498761241278725</v>
      </c>
      <c r="C5" s="10">
        <f>C4+0.1*M4/6</f>
        <v>-0.5480624417164276</v>
      </c>
      <c r="D5" s="10">
        <f t="shared" ref="D5:D8" si="0">C5</f>
        <v>-0.5480624417164276</v>
      </c>
      <c r="E5" s="10">
        <f t="shared" ref="E5:E8" si="1">-C5/A5-B5</f>
        <v>-0.20826891098243089</v>
      </c>
      <c r="F5" s="10">
        <f t="shared" ref="F5:F8" si="2">C5+0.1*E5/2</f>
        <v>-0.55847588726554909</v>
      </c>
      <c r="G5" s="10">
        <f t="shared" ref="G5:G8" si="3">-F5/(A5+0.1/2)-(B5+0.1*D5/2)</f>
        <v>-0.19080378051452657</v>
      </c>
      <c r="H5" s="10">
        <f t="shared" ref="H5:H8" si="4">C5+0.1*G5/2</f>
        <v>-0.55760263074215388</v>
      </c>
      <c r="I5" s="10">
        <f t="shared" ref="I5:I8" si="5">-H5/(A5+0.1/2)-(B5+0.1*F5/2)</f>
        <v>-0.19098171345578674</v>
      </c>
      <c r="J5" s="10">
        <f t="shared" ref="J5:J8" si="6">C5+0.1*I5</f>
        <v>-0.56716061306200627</v>
      </c>
      <c r="K5" s="11">
        <f t="shared" ref="K5:K8" si="7">-J5/(A5+0.1)-(B5+0.1*H5)</f>
        <v>-0.17294995467549007</v>
      </c>
      <c r="L5" s="11">
        <f t="shared" ref="L5:L8" si="8">D5+2*F5+2*H5+J5</f>
        <v>-3.3473800907938398</v>
      </c>
      <c r="M5" s="11">
        <f t="shared" ref="M5:M8" si="9">E5+2*G5+2*I5+K5</f>
        <v>-1.1447898535985475</v>
      </c>
    </row>
    <row r="6" spans="1:13" x14ac:dyDescent="0.25">
      <c r="A6" s="9">
        <v>1.3</v>
      </c>
      <c r="B6" s="12">
        <f t="shared" ref="B6:B8" si="10">B5+0.1*L5/6</f>
        <v>0.60919794423288987</v>
      </c>
      <c r="C6" s="10">
        <f t="shared" ref="C6:C8" si="11">C5+0.1*M5/6</f>
        <v>-0.56714227260973671</v>
      </c>
      <c r="D6" s="10">
        <f t="shared" si="0"/>
        <v>-0.56714227260973671</v>
      </c>
      <c r="E6" s="10">
        <f t="shared" si="1"/>
        <v>-0.17293465761001547</v>
      </c>
      <c r="F6" s="10">
        <f t="shared" si="2"/>
        <v>-0.57578900549023748</v>
      </c>
      <c r="G6" s="11">
        <f t="shared" si="3"/>
        <v>-0.15433045616519009</v>
      </c>
      <c r="H6" s="10">
        <f t="shared" si="4"/>
        <v>-0.57485879541799623</v>
      </c>
      <c r="I6" s="10">
        <f t="shared" si="5"/>
        <v>-0.15458716401912159</v>
      </c>
      <c r="J6" s="10">
        <f t="shared" si="6"/>
        <v>-0.58260098901164892</v>
      </c>
      <c r="K6" s="10">
        <f t="shared" si="7"/>
        <v>-0.13556850111134106</v>
      </c>
      <c r="L6" s="10">
        <f t="shared" si="8"/>
        <v>-3.4510388634378528</v>
      </c>
      <c r="M6" s="10">
        <f t="shared" si="9"/>
        <v>-0.92633839908997984</v>
      </c>
    </row>
    <row r="7" spans="1:13" x14ac:dyDescent="0.25">
      <c r="A7" s="9">
        <v>1.4</v>
      </c>
      <c r="B7" s="11">
        <f t="shared" si="10"/>
        <v>0.55168062984225896</v>
      </c>
      <c r="C7" s="10">
        <f t="shared" si="11"/>
        <v>-0.58258124592790306</v>
      </c>
      <c r="D7" s="10">
        <f t="shared" si="0"/>
        <v>-0.58258124592790306</v>
      </c>
      <c r="E7" s="10">
        <f t="shared" si="1"/>
        <v>-0.13555116846518533</v>
      </c>
      <c r="F7" s="10">
        <f t="shared" si="2"/>
        <v>-0.58935880435116228</v>
      </c>
      <c r="G7" s="10">
        <f t="shared" si="3"/>
        <v>-0.11609721971747605</v>
      </c>
      <c r="H7" s="10">
        <f t="shared" si="4"/>
        <v>-0.58838610691377691</v>
      </c>
      <c r="I7" s="10">
        <f t="shared" si="5"/>
        <v>-0.11642916761519945</v>
      </c>
      <c r="J7" s="10">
        <f t="shared" si="6"/>
        <v>-0.59422416268942302</v>
      </c>
      <c r="K7" s="10">
        <f t="shared" si="7"/>
        <v>-9.6692577357932574E-2</v>
      </c>
      <c r="L7" s="10">
        <f t="shared" si="8"/>
        <v>-3.5322952311472045</v>
      </c>
      <c r="M7" s="10">
        <f t="shared" si="9"/>
        <v>-0.69729652048846891</v>
      </c>
    </row>
    <row r="8" spans="1:13" x14ac:dyDescent="0.25">
      <c r="A8" s="9">
        <v>1.5</v>
      </c>
      <c r="B8" s="11">
        <f t="shared" si="10"/>
        <v>0.49280904265647224</v>
      </c>
      <c r="C8" s="10">
        <f t="shared" si="11"/>
        <v>-0.59420285460271083</v>
      </c>
      <c r="D8" s="10">
        <f t="shared" si="0"/>
        <v>-0.59420285460271083</v>
      </c>
      <c r="E8" s="10">
        <f t="shared" si="1"/>
        <v>-9.667380625466504E-2</v>
      </c>
      <c r="F8" s="10">
        <f t="shared" si="2"/>
        <v>-0.59903654491544411</v>
      </c>
      <c r="G8" s="10">
        <f t="shared" si="3"/>
        <v>-7.6623709658308226E-2</v>
      </c>
      <c r="H8" s="10">
        <f t="shared" si="4"/>
        <v>-0.59803404008562622</v>
      </c>
      <c r="I8" s="10">
        <f t="shared" si="5"/>
        <v>-7.7028802452231482E-2</v>
      </c>
      <c r="J8" s="10">
        <f t="shared" si="6"/>
        <v>-0.60190573484793397</v>
      </c>
      <c r="K8" s="10">
        <f t="shared" si="7"/>
        <v>-5.6814554367950909E-2</v>
      </c>
      <c r="L8" s="11">
        <f t="shared" si="8"/>
        <v>-3.5902497594527851</v>
      </c>
      <c r="M8" s="10">
        <f t="shared" si="9"/>
        <v>-0.46079338484369536</v>
      </c>
    </row>
    <row r="9" spans="1:13" x14ac:dyDescent="0.25">
      <c r="B9" s="1"/>
    </row>
    <row r="10" spans="1:13" x14ac:dyDescent="0.25">
      <c r="B10" s="1"/>
    </row>
    <row r="11" spans="1:13" x14ac:dyDescent="0.25">
      <c r="B11" s="1"/>
    </row>
    <row r="12" spans="1:13" x14ac:dyDescent="0.25">
      <c r="B12" s="1"/>
    </row>
    <row r="13" spans="1:13" x14ac:dyDescent="0.25">
      <c r="B13" s="1"/>
    </row>
  </sheetData>
  <mergeCells count="1">
    <mergeCell ref="A1:M1"/>
  </mergeCell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1D71-566F-454F-9048-B20016991DCF}">
  <dimension ref="A1:M8"/>
  <sheetViews>
    <sheetView zoomScaleNormal="100" workbookViewId="0">
      <selection activeCell="C9" sqref="C9"/>
    </sheetView>
  </sheetViews>
  <sheetFormatPr defaultRowHeight="15" x14ac:dyDescent="0.25"/>
  <cols>
    <col min="1" max="1" width="5.85546875" customWidth="1"/>
    <col min="2" max="2" width="8.5703125" customWidth="1"/>
    <col min="3" max="3" width="10" customWidth="1"/>
    <col min="4" max="4" width="10.28515625" customWidth="1"/>
  </cols>
  <sheetData>
    <row r="1" spans="1:13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pans="1:13" x14ac:dyDescent="0.25">
      <c r="A3" s="7">
        <v>1</v>
      </c>
      <c r="B3" s="8">
        <v>0.77</v>
      </c>
      <c r="C3" s="9">
        <v>-0.5</v>
      </c>
      <c r="D3" s="9">
        <f>C3</f>
        <v>-0.5</v>
      </c>
      <c r="E3" s="6">
        <f>-C3/A3-B3</f>
        <v>-0.27</v>
      </c>
      <c r="F3" s="6">
        <f>C3+0.1*E3/2</f>
        <v>-0.51349999999999996</v>
      </c>
      <c r="G3" s="10">
        <f>-F3/(A3+0.1/2)-(B3+0.1*D3/2)</f>
        <v>-0.25595238095238099</v>
      </c>
      <c r="H3" s="10">
        <f>C3+0.1*G3/2</f>
        <v>-0.512797619047619</v>
      </c>
      <c r="I3" s="10">
        <f>-H3/(A3+0.1/2)-(B3+0.1*F3/2)</f>
        <v>-0.25594631519274386</v>
      </c>
      <c r="J3" s="10">
        <f>C3+0.1*I3</f>
        <v>-0.52559463151927444</v>
      </c>
      <c r="K3" s="10">
        <f>-J3/(A3+0.1)-(B3+0.1*H3)</f>
        <v>-0.24090693671407959</v>
      </c>
      <c r="L3" s="10">
        <f>D3+2*F3+2*H3+J3</f>
        <v>-3.0781898696145125</v>
      </c>
      <c r="M3" s="10">
        <f>E3+2*G3+2*I3+K3</f>
        <v>-1.5347043290043292</v>
      </c>
    </row>
    <row r="4" spans="1:13" x14ac:dyDescent="0.25">
      <c r="A4" s="8">
        <v>1.05</v>
      </c>
      <c r="B4" s="12">
        <f>B3+0.1*L3/6</f>
        <v>0.71869683550642482</v>
      </c>
      <c r="C4" s="10">
        <f>C3+0.1*M3/6</f>
        <v>-0.52557840548340551</v>
      </c>
      <c r="D4" s="10">
        <f>C4</f>
        <v>-0.52557840548340551</v>
      </c>
      <c r="E4" s="6">
        <f t="shared" ref="E4:E8" si="0">-C4/A4-B4</f>
        <v>-0.21814597314127671</v>
      </c>
      <c r="F4" s="6">
        <f t="shared" ref="F4:F8" si="1">C4+0.1*E4/2</f>
        <v>-0.53648570414046937</v>
      </c>
      <c r="G4" s="10">
        <f t="shared" ref="G4:G8" si="2">-F4/(A4+0.1/2)-(B4+0.1*D4/2)</f>
        <v>-0.20470363874091885</v>
      </c>
      <c r="H4" s="10">
        <f t="shared" ref="H4:H8" si="3">C4+0.1*G4/2</f>
        <v>-0.53581358742045149</v>
      </c>
      <c r="I4" s="10">
        <f>-H4/(A4+0.1/2)-(B4+0.1*F4/2)</f>
        <v>-0.20476928900808183</v>
      </c>
      <c r="J4" s="10">
        <f t="shared" ref="J4:J8" si="4">C4+0.1*I4</f>
        <v>-0.54605533438421372</v>
      </c>
      <c r="K4" s="10">
        <f t="shared" ref="K4:K8" si="5">-J4/(A4+0.1)-(B4+0.1*H4)</f>
        <v>-0.19028475121288951</v>
      </c>
      <c r="L4" s="10">
        <f>D4+2*F4+2*H4+J4</f>
        <v>-3.2162323229894607</v>
      </c>
      <c r="M4" s="10">
        <f>E4+2*G4+2*I4+K4</f>
        <v>-1.2273765798521676</v>
      </c>
    </row>
    <row r="5" spans="1:13" x14ac:dyDescent="0.25">
      <c r="A5" s="8">
        <v>1.1000000000000001</v>
      </c>
      <c r="B5" s="11">
        <f>B4+0.1*L4/6</f>
        <v>0.66509296345660052</v>
      </c>
      <c r="C5" s="10">
        <f>C4+0.1*M4/6</f>
        <v>-0.54603468181427495</v>
      </c>
      <c r="D5" s="10">
        <f t="shared" ref="D5:D8" si="6">C5</f>
        <v>-0.54603468181427495</v>
      </c>
      <c r="E5" s="6">
        <f t="shared" si="0"/>
        <v>-0.16869779817089608</v>
      </c>
      <c r="F5" s="6">
        <f t="shared" si="1"/>
        <v>-0.55446957172281974</v>
      </c>
      <c r="G5" s="10">
        <f t="shared" si="2"/>
        <v>-0.15564377569386961</v>
      </c>
      <c r="H5" s="10">
        <f t="shared" si="3"/>
        <v>-0.55381687059896845</v>
      </c>
      <c r="I5" s="10">
        <f t="shared" ref="I5:I8" si="7">-H5/(A5+0.1/2)-(B5+0.1*F5/2)</f>
        <v>-0.15578959739309572</v>
      </c>
      <c r="J5" s="10">
        <f t="shared" si="4"/>
        <v>-0.56161364155358451</v>
      </c>
      <c r="K5" s="10">
        <f t="shared" si="5"/>
        <v>-0.14169990843538327</v>
      </c>
      <c r="L5" s="10">
        <f t="shared" ref="L5:M8" si="8">D5+2*F5+2*H5+J5</f>
        <v>-3.3242212080114357</v>
      </c>
      <c r="M5" s="10">
        <f t="shared" si="8"/>
        <v>-0.93326445278020997</v>
      </c>
    </row>
    <row r="6" spans="1:13" x14ac:dyDescent="0.25">
      <c r="A6" s="8">
        <v>1.1499999999999999</v>
      </c>
      <c r="B6" s="11">
        <f>B5+0.1*L5/6</f>
        <v>0.60968927665640993</v>
      </c>
      <c r="C6" s="10">
        <f>C5+0.1*M5/6</f>
        <v>-0.5615890893606118</v>
      </c>
      <c r="D6" s="10">
        <f t="shared" si="6"/>
        <v>-0.5615890893606118</v>
      </c>
      <c r="E6" s="6">
        <f t="shared" si="0"/>
        <v>-0.12135093808196484</v>
      </c>
      <c r="F6" s="6">
        <f t="shared" si="1"/>
        <v>-0.56765663626471008</v>
      </c>
      <c r="G6" s="10">
        <f t="shared" si="2"/>
        <v>-0.10856262530112087</v>
      </c>
      <c r="H6" s="10">
        <f t="shared" si="3"/>
        <v>-0.56701722062566784</v>
      </c>
      <c r="I6" s="10">
        <f t="shared" si="7"/>
        <v>-0.10879209432178449</v>
      </c>
      <c r="J6" s="10">
        <f t="shared" si="4"/>
        <v>-0.57246829879279026</v>
      </c>
      <c r="K6" s="10">
        <f t="shared" si="5"/>
        <v>-9.5012915559611E-2</v>
      </c>
      <c r="L6" s="10">
        <f t="shared" si="8"/>
        <v>-3.4034051019341578</v>
      </c>
      <c r="M6" s="10">
        <f t="shared" si="8"/>
        <v>-0.65107329288738658</v>
      </c>
    </row>
    <row r="7" spans="1:13" x14ac:dyDescent="0.25">
      <c r="A7" s="8">
        <v>1.2</v>
      </c>
      <c r="B7" s="11">
        <f>B6+0.1*L6/6</f>
        <v>0.55296585829084066</v>
      </c>
      <c r="C7" s="10">
        <f>C6+0.1*M6/6</f>
        <v>-0.57244031090873493</v>
      </c>
      <c r="D7" s="10">
        <f t="shared" si="6"/>
        <v>-0.57244031090873493</v>
      </c>
      <c r="E7" s="6">
        <f t="shared" si="0"/>
        <v>-7.5932265866894888E-2</v>
      </c>
      <c r="F7" s="6">
        <f t="shared" si="1"/>
        <v>-0.57623692420207973</v>
      </c>
      <c r="G7" s="10">
        <f t="shared" si="2"/>
        <v>-6.3354303383740151E-2</v>
      </c>
      <c r="H7" s="10">
        <f t="shared" si="3"/>
        <v>-0.57560802607792194</v>
      </c>
      <c r="I7" s="10">
        <f t="shared" si="7"/>
        <v>-6.36675912183991E-2</v>
      </c>
      <c r="J7" s="10">
        <f t="shared" si="4"/>
        <v>-0.57880707003057486</v>
      </c>
      <c r="K7" s="10">
        <f t="shared" si="5"/>
        <v>-5.0168847967221708E-2</v>
      </c>
      <c r="L7" s="10">
        <f t="shared" si="8"/>
        <v>-3.4549372814993133</v>
      </c>
      <c r="M7" s="10">
        <f t="shared" si="8"/>
        <v>-0.3801449030383951</v>
      </c>
    </row>
    <row r="8" spans="1:13" x14ac:dyDescent="0.25">
      <c r="A8" s="8">
        <v>1.25</v>
      </c>
      <c r="B8" s="11">
        <f>B7+0.1*L7/6</f>
        <v>0.49538357026585211</v>
      </c>
      <c r="C8" s="10">
        <f>C7+0.1*M7/6</f>
        <v>-0.57877605929270814</v>
      </c>
      <c r="D8" s="10">
        <f t="shared" si="6"/>
        <v>-0.57877605929270814</v>
      </c>
      <c r="E8" s="6">
        <f t="shared" si="0"/>
        <v>-3.236272283168562E-2</v>
      </c>
      <c r="F8" s="6">
        <f t="shared" si="1"/>
        <v>-0.58039419543429238</v>
      </c>
      <c r="G8" s="10">
        <f t="shared" si="2"/>
        <v>-1.9987693890222591E-2</v>
      </c>
      <c r="H8" s="10">
        <f t="shared" si="3"/>
        <v>-0.57977544398721925</v>
      </c>
      <c r="I8" s="10">
        <f t="shared" si="7"/>
        <v>-2.0382749734738081E-2</v>
      </c>
      <c r="J8" s="10">
        <f t="shared" si="4"/>
        <v>-0.58081433426618201</v>
      </c>
      <c r="K8" s="10">
        <f t="shared" si="5"/>
        <v>-7.1731856699583374E-3</v>
      </c>
      <c r="L8" s="10">
        <f t="shared" si="8"/>
        <v>-3.4799296724019131</v>
      </c>
      <c r="M8" s="10">
        <f t="shared" si="8"/>
        <v>-0.1202767957515653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7073-3BA5-4EDB-B5CB-AF8BE65CAE6D}">
  <dimension ref="A1:T9"/>
  <sheetViews>
    <sheetView tabSelected="1" workbookViewId="0">
      <selection activeCell="F11" sqref="F11"/>
    </sheetView>
  </sheetViews>
  <sheetFormatPr defaultRowHeight="15" x14ac:dyDescent="0.25"/>
  <cols>
    <col min="1" max="1" width="4.28515625" customWidth="1"/>
    <col min="2" max="2" width="8.7109375" customWidth="1"/>
    <col min="3" max="3" width="10.28515625" customWidth="1"/>
    <col min="7" max="7" width="10.42578125" customWidth="1"/>
  </cols>
  <sheetData>
    <row r="1" spans="1:20" x14ac:dyDescent="0.25">
      <c r="A1" s="4" t="s">
        <v>14</v>
      </c>
      <c r="B1" s="4"/>
      <c r="C1" s="4"/>
      <c r="D1" s="4"/>
      <c r="E1" s="4"/>
    </row>
    <row r="2" spans="1:20" x14ac:dyDescent="0.25">
      <c r="A2" s="3" t="s">
        <v>15</v>
      </c>
      <c r="B2" s="3">
        <v>0.1</v>
      </c>
      <c r="C2" s="3" t="s">
        <v>16</v>
      </c>
      <c r="D2" s="3">
        <v>1</v>
      </c>
      <c r="E2" s="3" t="s">
        <v>17</v>
      </c>
      <c r="F2" s="3">
        <v>0</v>
      </c>
      <c r="G2" s="3" t="s">
        <v>18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t="s">
        <v>1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</v>
      </c>
    </row>
    <row r="4" spans="1:20" x14ac:dyDescent="0.25">
      <c r="A4">
        <v>1</v>
      </c>
      <c r="E4">
        <v>0</v>
      </c>
      <c r="F4">
        <v>0</v>
      </c>
      <c r="G4">
        <v>0.77</v>
      </c>
      <c r="H4">
        <v>0.77</v>
      </c>
    </row>
    <row r="5" spans="1:20" x14ac:dyDescent="0.25">
      <c r="A5">
        <v>1.1000000000000001</v>
      </c>
      <c r="B5">
        <f>1/A5</f>
        <v>0.90909090909090906</v>
      </c>
      <c r="C5" s="2">
        <f>1-B5*$B$2/2</f>
        <v>0.95454545454545459</v>
      </c>
      <c r="D5">
        <f>$B$2^2-2</f>
        <v>-1.99</v>
      </c>
      <c r="E5">
        <f>1+B5*$B$2/2</f>
        <v>1.0454545454545454</v>
      </c>
      <c r="F5">
        <f>-E5/(D5+C5*F4)</f>
        <v>0.52535404294198262</v>
      </c>
      <c r="G5" s="2">
        <f>-C5*G4/(D5+C5*F4)</f>
        <v>0.36934673366834175</v>
      </c>
      <c r="H5">
        <f>G5+F5*H6</f>
        <v>0.71871203227501912</v>
      </c>
    </row>
    <row r="6" spans="1:20" x14ac:dyDescent="0.25">
      <c r="A6">
        <v>1.2</v>
      </c>
      <c r="B6">
        <f t="shared" ref="B6:B9" si="0">1/A6</f>
        <v>0.83333333333333337</v>
      </c>
      <c r="C6" s="2">
        <f t="shared" ref="C6:C9" si="1">1-B6*$B$2/2</f>
        <v>0.95833333333333337</v>
      </c>
      <c r="D6">
        <f t="shared" ref="D6:D9" si="2">$B$2^2-2</f>
        <v>-1.99</v>
      </c>
      <c r="E6">
        <f t="shared" ref="E6:E9" si="3">1+B6*$B$2/2</f>
        <v>1.0416666666666667</v>
      </c>
      <c r="F6">
        <f t="shared" ref="F6:F9" si="4">-E6/(D6+C6*F5)</f>
        <v>0.70073437218297752</v>
      </c>
      <c r="G6" s="2">
        <f t="shared" ref="G6:G9" si="5">-C6*G5/(D6+C6*F5)</f>
        <v>0.23810883541212532</v>
      </c>
      <c r="H6">
        <f t="shared" ref="H6:H8" si="6">G6+F6*H7</f>
        <v>0.66500925100001473</v>
      </c>
    </row>
    <row r="7" spans="1:20" x14ac:dyDescent="0.25">
      <c r="A7">
        <v>1.3</v>
      </c>
      <c r="B7">
        <f t="shared" si="0"/>
        <v>0.76923076923076916</v>
      </c>
      <c r="C7" s="2">
        <f t="shared" si="1"/>
        <v>0.96153846153846156</v>
      </c>
      <c r="D7">
        <f t="shared" si="2"/>
        <v>-1.99</v>
      </c>
      <c r="E7">
        <f t="shared" si="3"/>
        <v>1.0384615384615385</v>
      </c>
      <c r="F7">
        <f t="shared" si="4"/>
        <v>0.78897444574038544</v>
      </c>
      <c r="G7" s="2">
        <f t="shared" si="5"/>
        <v>0.17394609856034279</v>
      </c>
      <c r="H7">
        <f t="shared" si="6"/>
        <v>0.6092186034174103</v>
      </c>
    </row>
    <row r="8" spans="1:20" x14ac:dyDescent="0.25">
      <c r="A8">
        <v>1.4</v>
      </c>
      <c r="B8">
        <f t="shared" si="0"/>
        <v>0.7142857142857143</v>
      </c>
      <c r="C8" s="2">
        <f t="shared" si="1"/>
        <v>0.9642857142857143</v>
      </c>
      <c r="D8">
        <f t="shared" si="2"/>
        <v>-1.99</v>
      </c>
      <c r="E8">
        <f t="shared" si="3"/>
        <v>1.0357142857142858</v>
      </c>
      <c r="F8">
        <f t="shared" si="4"/>
        <v>0.84258995968301675</v>
      </c>
      <c r="G8" s="2">
        <f t="shared" si="5"/>
        <v>0.13645728885070299</v>
      </c>
      <c r="H8">
        <f t="shared" si="6"/>
        <v>0.55169404688209045</v>
      </c>
    </row>
    <row r="9" spans="1:20" x14ac:dyDescent="0.25">
      <c r="A9">
        <v>1.5</v>
      </c>
      <c r="B9">
        <f t="shared" si="0"/>
        <v>0.66666666666666663</v>
      </c>
      <c r="C9" s="2">
        <f t="shared" si="1"/>
        <v>0.96666666666666667</v>
      </c>
      <c r="D9">
        <f t="shared" si="2"/>
        <v>-1.99</v>
      </c>
      <c r="E9">
        <f t="shared" si="3"/>
        <v>1.0333333333333334</v>
      </c>
      <c r="F9">
        <v>0</v>
      </c>
      <c r="G9" s="2">
        <v>0.49281000000000003</v>
      </c>
      <c r="H9">
        <v>0.49281000000000003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№3</vt:lpstr>
      <vt:lpstr>№3задание</vt:lpstr>
      <vt:lpstr>№7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пк8</dc:creator>
  <cp:lastModifiedBy>пк8</cp:lastModifiedBy>
  <cp:lastPrinted>2023-04-06T05:58:21Z</cp:lastPrinted>
  <dcterms:created xsi:type="dcterms:W3CDTF">2023-04-06T05:02:51Z</dcterms:created>
  <dcterms:modified xsi:type="dcterms:W3CDTF">2023-04-06T07:02:48Z</dcterms:modified>
</cp:coreProperties>
</file>